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6663C89-72B1-4DDD-A7E7-1EC7730D8A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2" l="1"/>
  <c r="F10" i="22" s="1"/>
  <c r="E9" i="22"/>
  <c r="E10" i="22" s="1"/>
  <c r="D9" i="22"/>
  <c r="D10" i="22" s="1"/>
  <c r="F11" i="20"/>
  <c r="F12" i="20" s="1"/>
  <c r="E11" i="20"/>
  <c r="E12" i="20" s="1"/>
  <c r="D11" i="20"/>
  <c r="D12" i="20" s="1"/>
  <c r="L48" i="16" l="1"/>
  <c r="M48" i="16"/>
  <c r="N48" i="16"/>
  <c r="H9" i="15"/>
  <c r="I9" i="15"/>
  <c r="G9" i="15"/>
  <c r="L25" i="16"/>
  <c r="M25" i="16"/>
  <c r="N25" i="16"/>
  <c r="L64" i="16" l="1"/>
  <c r="M64" i="16"/>
  <c r="N64" i="16"/>
  <c r="L81" i="16"/>
  <c r="M81" i="16"/>
  <c r="N81" i="16"/>
  <c r="N61" i="16"/>
  <c r="M61" i="16"/>
  <c r="L61" i="16"/>
  <c r="L18" i="16"/>
  <c r="M18" i="16"/>
  <c r="N18" i="16"/>
  <c r="L55" i="16"/>
  <c r="M55" i="16"/>
  <c r="N55" i="16"/>
  <c r="L36" i="16"/>
  <c r="M36" i="16"/>
  <c r="N36" i="16"/>
  <c r="L43" i="16"/>
  <c r="M43" i="16"/>
  <c r="N43" i="16"/>
  <c r="L30" i="16"/>
  <c r="M30" i="16"/>
  <c r="N30" i="16"/>
  <c r="N67" i="16"/>
  <c r="M67" i="16"/>
  <c r="L67" i="16"/>
  <c r="L74" i="16"/>
  <c r="M74" i="16"/>
  <c r="N74" i="16"/>
  <c r="L84" i="16" l="1"/>
  <c r="M84" i="16"/>
  <c r="N84" i="16"/>
  <c r="L58" i="16"/>
  <c r="M58" i="16"/>
  <c r="N58" i="16"/>
  <c r="L68" i="16" l="1"/>
  <c r="N68" i="16"/>
  <c r="M68" i="16"/>
  <c r="L22" i="16"/>
  <c r="M22" i="16"/>
  <c r="N22" i="16"/>
  <c r="M49" i="16" l="1"/>
  <c r="E9" i="12"/>
  <c r="L49" i="16" l="1"/>
  <c r="N49" i="16"/>
  <c r="L87" i="16"/>
  <c r="L88" i="16" s="1"/>
  <c r="M87" i="16"/>
  <c r="M88" i="16" s="1"/>
  <c r="N87" i="16"/>
  <c r="N88" i="16" s="1"/>
  <c r="L89" i="16" l="1"/>
  <c r="M89" i="16"/>
  <c r="N89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<sst xmlns="http://schemas.openxmlformats.org/spreadsheetml/2006/main" count="528" uniqueCount="335">
  <si>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</si>
  <si>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</si>
  <si>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</si>
  <si>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</si>
  <si>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</si>
  <si>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</si>
  <si>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</si>
  <si>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</si>
  <si>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</si>
  <si>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</si>
  <si>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</si>
  <si>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</si>
  <si>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</si>
  <si>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</si>
  <si>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</si>
  <si>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</si>
  <si>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</si>
  <si>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</si>
  <si>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</si>
  <si>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</si>
  <si>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</si>
  <si>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</si>
  <si>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</si>
  <si>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</si>
  <si>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</si>
  <si>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</si>
  <si>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</si>
  <si>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</si>
  <si>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</si>
  <si>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</si>
  <si>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</si>
  <si>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</si>
  <si>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</si>
  <si>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</si>
  <si>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</si>
  <si>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</si>
  <si>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</si>
  <si>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</si>
  <si>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</si>
  <si>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</si>
  <si>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</si>
  <si>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</si>
  <si>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</si>
  <si>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</si>
  <si>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</si>
  <si>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</si>
  <si>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</si>
  <si>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</si>
  <si>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</si>
  <si>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</si>
  <si>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</si>
  <si>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</si>
  <si>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</si>
  <si>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</si>
  <si>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</si>
  <si>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</si>
  <si>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</si>
  <si>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</si>
  <si>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</si>
  <si>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</si>
  <si>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</si>
  <si>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</si>
  <si>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</si>
  <si>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</si>
  <si>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</si>
  <si>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</si>
  <si>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</si>
  <si>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</si>
  <si>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</si>
  <si>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</si>
  <si>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</si>
  <si>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</si>
  <si>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</si>
  <si>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</si>
  <si>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</si>
  <si>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</si>
  <si>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</si>
  <si>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</si>
  <si>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</si>
  <si>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</si>
  <si>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</si>
  <si>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</si>
  <si>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</si>
  <si>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</si>
  <si>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</si>
  <si>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</si>
  <si>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</si>
  <si>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</si>
  <si>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</si>
  <si>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</si>
  <si>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</si>
  <si>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</si>
  <si>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</si>
  <si>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</si>
  <si>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</si>
  <si>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</si>
  <si>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</si>
  <si>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</si>
  <si>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</si>
  <si>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</si>
  <si>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</si>
  <si>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</si>
  <si>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</si>
  <si>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</si>
  <si>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</si>
  <si>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</si>
  <si>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</si>
  <si>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</si>
  <si>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</si>
  <si>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</si>
  <si>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</si>
  <si>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</si>
  <si>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</si>
  <si>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</si>
  <si>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</si>
  <si>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</si>
  <si>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</si>
  <si>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</si>
  <si>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</si>
  <si>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</si>
  <si>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</si>
  <si>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</si>
  <si>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</si>
  <si>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</si>
  <si>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</si>
  <si>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</si>
  <si>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</si>
  <si>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</si>
  <si>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</si>
  <si>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</si>
  <si>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</si>
  <si>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</si>
  <si>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</si>
  <si>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</si>
  <si>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</si>
  <si>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</si>
  <si>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</si>
  <si>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</si>
  <si>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</si>
  <si>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</si>
  <si>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</si>
  <si>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</si>
  <si>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</si>
  <si>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</si>
  <si>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</si>
  <si>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</si>
  <si>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</si>
  <si>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</si>
  <si>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</si>
  <si>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</si>
  <si>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</si>
  <si>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</si>
  <si>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</si>
  <si>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</si>
  <si>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</si>
  <si>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</si>
  <si>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</si>
  <si>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</si>
  <si>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</si>
  <si>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</si>
  <si>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</si>
  <si>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</si>
  <si>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</si>
  <si>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</si>
  <si>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</si>
  <si>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</si>
  <si>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</si>
  <si>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</si>
  <si>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</si>
  <si>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</si>
  <si>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</si>
  <si>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</si>
  <si>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</si>
  <si>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</si>
  <si>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</si>
  <si>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</si>
  <si>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</si>
  <si>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</si>
  <si>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</si>
  <si>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</si>
  <si>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</si>
  <si>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</si>
  <si>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</si>
  <si>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</si>
  <si>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</si>
  <si>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</si>
  <si>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</si>
  <si>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</si>
  <si>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</si>
  <si>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</si>
  <si>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</si>
  <si>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</si>
  <si>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</si>
  <si>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</si>
  <si>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</si>
  <si>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</si>
  <si>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</si>
  <si>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</si>
  <si>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</si>
  <si>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</si>
  <si>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</si>
  <si>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</si>
  <si>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</si>
  <si>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</si>
  <si>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</si>
  <si>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</si>
  <si>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</si>
  <si>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</si>
  <si>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</si>
  <si>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</si>
  <si>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</si>
  <si>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</si>
  <si>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</si>
  <si>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</si>
  <si>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</si>
  <si>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</si>
  <si>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</si>
  <si>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</si>
  <si>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</si>
  <si>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</si>
  <si>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</si>
  <si>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</si>
  <si>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</si>
  <si>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</si>
  <si>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</si>
  <si>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</si>
  <si>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</si>
  <si>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</si>
  <si>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</si>
  <si>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</si>
  <si>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</si>
  <si>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</si>
  <si>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</si>
  <si>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</si>
  <si>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</si>
  <si>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</si>
  <si>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</si>
  <si>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</si>
  <si>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</si>
  <si>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</si>
  <si>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</si>
  <si>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</si>
  <si>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</si>
  <si>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</si>
  <si>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</si>
  <si>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</si>
  <si>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</si>
  <si>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</si>
  <si>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</si>
  <si>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</si>
  <si>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</si>
  <si>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</si>
  <si>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</si>
  <si>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</si>
  <si>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</si>
  <si>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</si>
  <si>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</si>
  <si>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</si>
  <si>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</si>
  <si>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</si>
  <si>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</si>
  <si>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</si>
  <si>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</si>
  <si>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</si>
  <si>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</si>
  <si>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</si>
  <si>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</si>
  <si>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</si>
  <si>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</si>
  <si>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</si>
  <si>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</si>
  <si>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</si>
  <si>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</si>
  <si>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</si>
  <si>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</si>
  <si>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</si>
  <si>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</si>
  <si>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</si>
  <si>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</si>
  <si>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</si>
  <si>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</si>
  <si>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</si>
  <si>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</si>
  <si>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</si>
  <si>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</si>
  <si>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</si>
  <si>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</si>
  <si>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</si>
  <si>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</si>
  <si>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</si>
  <si>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</si>
  <si>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</si>
  <si>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</si>
  <si>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</si>
  <si>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</si>
  <si>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</si>
  <si>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</si>
  <si>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</si>
  <si>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</si>
  <si>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</si>
  <si>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</si>
  <si>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</si>
  <si>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</si>
  <si>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</si>
  <si>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</si>
  <si>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</si>
  <si>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</si>
  <si>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</si>
  <si>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</si>
  <si>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</si>
  <si>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</si>
  <si>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</si>
  <si>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</si>
  <si>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</si>
  <si>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</si>
  <si>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</si>
  <si>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</si>
  <si>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</si>
  <si>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</si>
  <si>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</si>
  <si>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</si>
  <si>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</si>
  <si>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</si>
  <si>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</si>
  <si>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Bulletin No (68)</t>
  </si>
  <si>
    <t>ISX Trading Indices of Tuesday 21/4/2026</t>
  </si>
  <si>
    <t>Tuesday 21/4/2026</t>
  </si>
  <si>
    <t xml:space="preserve">OTC Platform Trading Bulletin No (68) </t>
  </si>
  <si>
    <t>Iraq Stock Exchange not trading companies of Tuesday 21/4/2026</t>
  </si>
  <si>
    <t xml:space="preserve">Undisclosed Platform Companies Bulletin No (68) </t>
  </si>
  <si>
    <t>Second Platform Market Bulletin No (68)</t>
  </si>
  <si>
    <t xml:space="preserve">Regular Market Bulletin No (68) </t>
  </si>
  <si>
    <t>Non Iraqis' Bulletin  Tuesday   April  21 2026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</si>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</sst>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1" xfId="1500" applyNumberFormat="1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78" fillId="0" borderId="0" xfId="1500" applyNumberFormat="1" applyFont="1"/>
    <xf numFmtId="3" fontId="6" fillId="0" borderId="139" xfId="0" applyNumberFormat="1" applyFont="1" applyBorder="1" applyAlignment="1">
      <alignment horizontal="center" vertical="center"/>
    </xf>
    <xf numFmtId="0" fontId="89" fillId="4" borderId="131" xfId="0" applyFont="1" applyFill="1" applyBorder="1" applyAlignment="1">
      <alignment vertical="center" wrapText="1"/>
    </xf>
    <xf numFmtId="0" fontId="84" fillId="60" borderId="131" xfId="0" applyFont="1" applyFill="1" applyBorder="1" applyAlignment="1">
      <alignment horizontal="center" vertical="center" wrapText="1"/>
    </xf>
    <xf numFmtId="1" fontId="89" fillId="4" borderId="131" xfId="1500" applyNumberFormat="1" applyFont="1" applyFill="1" applyBorder="1" applyAlignment="1">
      <alignment horizontal="center" vertical="center" wrapText="1"/>
    </xf>
    <xf numFmtId="167" fontId="89" fillId="60" borderId="131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1" xfId="1500" applyNumberFormat="1" applyFont="1" applyBorder="1" applyAlignment="1">
      <alignment vertical="center"/>
    </xf>
    <xf numFmtId="1" fontId="91" fillId="0" borderId="131" xfId="1500" applyNumberFormat="1" applyFont="1" applyBorder="1" applyAlignment="1">
      <alignment horizontal="center" vertical="center"/>
    </xf>
    <xf numFmtId="0" fontId="92" fillId="0" borderId="0" xfId="0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0" xfId="0" applyFont="1"/>
    <xf numFmtId="0" fontId="84" fillId="0" borderId="132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26" xfId="0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horizontal="left" vertical="center"/>
    </xf>
    <xf numFmtId="167" fontId="84" fillId="0" borderId="126" xfId="1500" applyNumberFormat="1" applyFont="1" applyBorder="1" applyAlignment="1">
      <alignment horizontal="left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4" fillId="0" borderId="132" xfId="1500" applyNumberFormat="1" applyFont="1" applyBorder="1" applyAlignment="1">
      <alignment horizontal="center" vertical="center"/>
    </xf>
    <xf numFmtId="167" fontId="84" fillId="0" borderId="100" xfId="1500" applyNumberFormat="1" applyFont="1" applyBorder="1" applyAlignment="1">
      <alignment horizontal="center" vertical="center"/>
    </xf>
    <xf numFmtId="167" fontId="84" fillId="0" borderId="126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164" fontId="80" fillId="3" borderId="139" xfId="0" applyNumberFormat="1" applyFont="1" applyFill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0</xdr:colOff>
      <xdr:row>19</xdr:row>
      <xdr:rowOff>571500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2B3C5ED-CD8A-4B02-191F-86D2043CE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067425" cy="29337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19051</xdr:colOff>
      <xdr:row>15</xdr:row>
      <xdr:rowOff>57150</xdr:rowOff>
    </xdr:from>
    <xdr:to>
      <xdr:col>13</xdr:col>
      <xdr:colOff>2466976</xdr:colOff>
      <xdr:row>19</xdr:row>
      <xdr:rowOff>571500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ADC3C2-288D-CC65-43BB-782D289DE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0326" y="5010150"/>
          <a:ext cx="5886450" cy="293370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2466975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A3787FD-699E-F34A-43B1-3AAAA47A5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480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5</xdr:col>
      <xdr:colOff>1266825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FB5EF7-7EDC-5EAD-C976-1F218E6F8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4822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29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05444C-BFFE-C84C-7B71-D9D2863EA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3133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68</xdr:row>
      <xdr:rowOff>28256</xdr:rowOff>
    </xdr:from>
    <xdr:to>
      <xdr:col>13</xdr:col>
      <xdr:colOff>1522971</xdr:colOff>
      <xdr:row>68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1009650</xdr:colOff>
      <xdr:row>0</xdr:row>
      <xdr:rowOff>0</xdr:rowOff>
    </xdr:from>
    <xdr:to>
      <xdr:col>5</xdr:col>
      <xdr:colOff>1114425</xdr:colOff>
      <xdr:row>6</xdr:row>
      <xdr:rowOff>79717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CFF5E0CB-AAC7-4BC3-81B4-7F31C211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0"/>
          <a:ext cx="1390650" cy="1422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1247775</xdr:colOff>
      <xdr:row>0</xdr:row>
      <xdr:rowOff>1</xdr:rowOff>
    </xdr:from>
    <xdr:to>
      <xdr:col>5</xdr:col>
      <xdr:colOff>1114424</xdr:colOff>
      <xdr:row>4</xdr:row>
      <xdr:rowOff>208383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32B0E2E-D6C3-41E4-B869-F27FD207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1"/>
          <a:ext cx="1152524" cy="1122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9" t="s">
        <v>0</v>
      </c>
      <c r="C1" s="180"/>
      <c r="D1" s="181"/>
      <c r="E1" s="182"/>
      <c r="F1" s="183"/>
      <c r="G1" s="183"/>
      <c r="H1" s="183"/>
      <c r="I1" s="183"/>
      <c r="J1" s="183"/>
      <c r="K1" s="184"/>
      <c r="L1" s="19"/>
      <c r="M1" s="19"/>
      <c r="N1" s="19"/>
    </row>
    <row r="2" spans="2:16" ht="30" customHeight="1">
      <c r="B2" s="192" t="s">
        <v>324</v>
      </c>
      <c r="C2" s="193"/>
      <c r="D2" s="19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5" t="s">
        <v>325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8" t="s">
        <v>63</v>
      </c>
      <c r="C5" s="189"/>
      <c r="D5" s="190">
        <f>'Bullient '!M89+OTC!H9</f>
        <v>1340195130</v>
      </c>
      <c r="E5" s="191"/>
      <c r="F5" s="23"/>
      <c r="G5" s="188" t="s">
        <v>64</v>
      </c>
      <c r="H5" s="189"/>
      <c r="I5" s="190">
        <f>'Bullient '!N89+OTC!I9</f>
        <v>916323045.99000001</v>
      </c>
      <c r="J5" s="191"/>
      <c r="K5" s="24"/>
      <c r="L5" s="188" t="s">
        <v>8</v>
      </c>
      <c r="M5" s="189"/>
      <c r="N5" s="25">
        <f>'Bullient '!L89+OTC!G9</f>
        <v>976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3"/>
      <c r="L6" s="174"/>
      <c r="M6" s="175"/>
      <c r="N6" s="28"/>
    </row>
    <row r="7" spans="2:16" ht="24.95" customHeight="1">
      <c r="B7" s="176" t="s">
        <v>1</v>
      </c>
      <c r="C7" s="177"/>
      <c r="D7" s="178"/>
      <c r="E7" s="29">
        <v>990.83</v>
      </c>
      <c r="F7" s="30"/>
      <c r="G7" s="176" t="s">
        <v>5</v>
      </c>
      <c r="H7" s="177"/>
      <c r="I7" s="178"/>
      <c r="J7" s="29">
        <v>1290.0999999999999</v>
      </c>
      <c r="K7" s="172"/>
      <c r="L7" s="167"/>
      <c r="M7" s="168"/>
      <c r="N7" s="18"/>
    </row>
    <row r="8" spans="2:16" ht="24.95" customHeight="1">
      <c r="B8" s="176" t="s">
        <v>2</v>
      </c>
      <c r="C8" s="177"/>
      <c r="D8" s="178"/>
      <c r="E8" s="29">
        <v>990.77</v>
      </c>
      <c r="F8" s="31"/>
      <c r="G8" s="176" t="s">
        <v>6</v>
      </c>
      <c r="H8" s="177"/>
      <c r="I8" s="178"/>
      <c r="J8" s="29">
        <v>1287.67</v>
      </c>
      <c r="K8" s="172"/>
      <c r="L8" s="167"/>
      <c r="M8" s="168"/>
      <c r="N8" s="18"/>
    </row>
    <row r="9" spans="2:16" ht="24.95" customHeight="1">
      <c r="B9" s="169" t="s">
        <v>3</v>
      </c>
      <c r="C9" s="170"/>
      <c r="D9" s="171"/>
      <c r="E9" s="134">
        <f>((E7/E8)-1)*100</f>
        <v>6.0558959193324213E-3</v>
      </c>
      <c r="F9" s="31"/>
      <c r="G9" s="169" t="s">
        <v>3</v>
      </c>
      <c r="H9" s="170"/>
      <c r="I9" s="171"/>
      <c r="J9" s="134">
        <f>((J7/J8)-1)*100</f>
        <v>0.18871294664004612</v>
      </c>
      <c r="K9" s="172"/>
      <c r="L9" s="167"/>
      <c r="M9" s="168"/>
      <c r="N9" s="18"/>
    </row>
    <row r="10" spans="2:16" ht="24.95" customHeight="1">
      <c r="B10" s="169" t="s">
        <v>4</v>
      </c>
      <c r="C10" s="170"/>
      <c r="D10" s="171"/>
      <c r="E10" s="134">
        <f>E7-E8</f>
        <v>6.0000000000059117E-2</v>
      </c>
      <c r="F10" s="21"/>
      <c r="G10" s="169" t="s">
        <v>4</v>
      </c>
      <c r="H10" s="170"/>
      <c r="I10" s="171"/>
      <c r="J10" s="134">
        <f>J7-J8</f>
        <v>2.4299999999998363</v>
      </c>
      <c r="K10" s="172"/>
      <c r="L10" s="167"/>
      <c r="M10" s="16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6"/>
      <c r="L11" s="167"/>
      <c r="M11" s="16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13</v>
      </c>
      <c r="K12" s="172"/>
      <c r="L12" s="167"/>
      <c r="M12" s="168"/>
      <c r="N12" s="18"/>
      <c r="O12" s="32"/>
    </row>
    <row r="13" spans="2:16" ht="24.95" customHeight="1">
      <c r="B13" s="37" t="s">
        <v>69</v>
      </c>
      <c r="C13" s="38">
        <v>47</v>
      </c>
      <c r="D13" s="39" t="s">
        <v>65</v>
      </c>
      <c r="E13" s="38">
        <v>1</v>
      </c>
      <c r="F13" s="30"/>
      <c r="G13" s="197" t="s">
        <v>67</v>
      </c>
      <c r="H13" s="198"/>
      <c r="I13" s="199"/>
      <c r="J13" s="38">
        <v>13</v>
      </c>
      <c r="K13" s="172"/>
      <c r="L13" s="167"/>
      <c r="M13" s="168"/>
      <c r="N13" s="18"/>
      <c r="O13" s="32"/>
    </row>
    <row r="14" spans="2:16" ht="24.95" customHeight="1">
      <c r="B14" s="169" t="s">
        <v>82</v>
      </c>
      <c r="C14" s="170" t="s">
        <v>10</v>
      </c>
      <c r="D14" s="171" t="s">
        <v>10</v>
      </c>
      <c r="E14" s="38">
        <v>1</v>
      </c>
      <c r="F14" s="21"/>
      <c r="G14" s="200" t="s">
        <v>68</v>
      </c>
      <c r="H14" s="201"/>
      <c r="I14" s="202"/>
      <c r="J14" s="38">
        <v>10</v>
      </c>
      <c r="K14" s="172"/>
      <c r="L14" s="167"/>
      <c r="M14" s="168"/>
      <c r="N14" s="26"/>
      <c r="O14" s="32"/>
      <c r="P14" s="32"/>
    </row>
    <row r="15" spans="2:16" ht="24.95" customHeight="1">
      <c r="B15" s="169" t="s">
        <v>66</v>
      </c>
      <c r="C15" s="170" t="s">
        <v>11</v>
      </c>
      <c r="D15" s="171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95" t="s">
        <v>12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Normal="100" workbookViewId="0">
      <selection activeCell="Q12" sqref="Q1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326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234</v>
      </c>
      <c r="D6" s="81">
        <v>1.08</v>
      </c>
      <c r="E6" s="96">
        <v>4.8499999999999996</v>
      </c>
      <c r="F6" s="84">
        <v>34722250</v>
      </c>
      <c r="G6" s="42"/>
      <c r="H6" s="46" t="s">
        <v>166</v>
      </c>
      <c r="I6" s="81">
        <v>0.19</v>
      </c>
      <c r="J6" s="97">
        <v>-5</v>
      </c>
      <c r="K6" s="84">
        <v>29081467</v>
      </c>
      <c r="L6" s="1"/>
      <c r="M6" s="1"/>
    </row>
    <row r="7" spans="1:14" s="49" customFormat="1" ht="17.100000000000001" customHeight="1">
      <c r="A7" s="42"/>
      <c r="B7" s="42"/>
      <c r="C7" s="46" t="s">
        <v>229</v>
      </c>
      <c r="D7" s="81">
        <v>0.22</v>
      </c>
      <c r="E7" s="96">
        <v>4.76</v>
      </c>
      <c r="F7" s="84">
        <v>17839937</v>
      </c>
      <c r="G7" s="42"/>
      <c r="H7" s="46" t="s">
        <v>33</v>
      </c>
      <c r="I7" s="81">
        <v>1.74</v>
      </c>
      <c r="J7" s="97">
        <v>-3.87</v>
      </c>
      <c r="K7" s="84">
        <v>2198016</v>
      </c>
      <c r="L7" s="1"/>
    </row>
    <row r="8" spans="1:14" s="49" customFormat="1" ht="17.100000000000001" customHeight="1">
      <c r="A8" s="42"/>
      <c r="B8" s="42"/>
      <c r="C8" s="46" t="s">
        <v>261</v>
      </c>
      <c r="D8" s="81">
        <v>9.92</v>
      </c>
      <c r="E8" s="96">
        <v>4.6399999999999997</v>
      </c>
      <c r="F8" s="84">
        <v>197796</v>
      </c>
      <c r="G8" s="42"/>
      <c r="H8" s="46" t="s">
        <v>154</v>
      </c>
      <c r="I8" s="81">
        <v>3.2</v>
      </c>
      <c r="J8" s="97">
        <v>-1.84</v>
      </c>
      <c r="K8" s="84">
        <v>500000</v>
      </c>
    </row>
    <row r="9" spans="1:14" s="49" customFormat="1" ht="17.100000000000001" customHeight="1">
      <c r="A9" s="42"/>
      <c r="B9" s="42"/>
      <c r="C9" s="46" t="s">
        <v>263</v>
      </c>
      <c r="D9" s="81">
        <v>1</v>
      </c>
      <c r="E9" s="96">
        <v>4.17</v>
      </c>
      <c r="F9" s="84">
        <v>100000</v>
      </c>
      <c r="G9" s="42"/>
      <c r="H9" s="46" t="s">
        <v>282</v>
      </c>
      <c r="I9" s="81">
        <v>2.59</v>
      </c>
      <c r="J9" s="97">
        <v>-1.52</v>
      </c>
      <c r="K9" s="84">
        <v>636239</v>
      </c>
    </row>
    <row r="10" spans="1:14" s="49" customFormat="1" ht="17.100000000000001" customHeight="1">
      <c r="A10" s="42"/>
      <c r="B10" s="42"/>
      <c r="C10" s="46" t="s">
        <v>230</v>
      </c>
      <c r="D10" s="81">
        <v>1.1499999999999999</v>
      </c>
      <c r="E10" s="96">
        <v>3.6</v>
      </c>
      <c r="F10" s="84">
        <v>5947331</v>
      </c>
      <c r="G10" s="42"/>
      <c r="H10" s="46" t="s">
        <v>232</v>
      </c>
      <c r="I10" s="81">
        <v>3.65</v>
      </c>
      <c r="J10" s="97">
        <v>-1.35</v>
      </c>
      <c r="K10" s="84">
        <v>312064</v>
      </c>
    </row>
    <row r="11" spans="1:14" s="49" customFormat="1" ht="33" customHeight="1">
      <c r="A11" s="42"/>
      <c r="B11" s="42"/>
      <c r="C11" s="204" t="s">
        <v>62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104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160</v>
      </c>
      <c r="D15" s="81">
        <v>0.11</v>
      </c>
      <c r="E15" s="82">
        <v>0</v>
      </c>
      <c r="F15" s="84">
        <v>467194988</v>
      </c>
      <c r="G15" s="1"/>
      <c r="H15" s="46" t="s">
        <v>120</v>
      </c>
      <c r="I15" s="81">
        <v>16.55</v>
      </c>
      <c r="J15" s="82">
        <v>1.1000000000000001</v>
      </c>
      <c r="K15" s="84">
        <v>193465358.74000001</v>
      </c>
    </row>
    <row r="16" spans="1:14" ht="17.100000000000001" customHeight="1">
      <c r="A16" s="42"/>
      <c r="B16" s="42"/>
      <c r="C16" s="46" t="s">
        <v>185</v>
      </c>
      <c r="D16" s="81">
        <v>0.38</v>
      </c>
      <c r="E16" s="82">
        <v>0</v>
      </c>
      <c r="F16" s="84">
        <v>180501000</v>
      </c>
      <c r="G16" s="1"/>
      <c r="H16" s="46" t="s">
        <v>295</v>
      </c>
      <c r="I16" s="81">
        <v>1.74</v>
      </c>
      <c r="J16" s="82">
        <v>0</v>
      </c>
      <c r="K16" s="84">
        <v>119175354.98</v>
      </c>
    </row>
    <row r="17" spans="1:11" ht="17.100000000000001" customHeight="1">
      <c r="A17" s="42"/>
      <c r="B17" s="42"/>
      <c r="C17" s="46" t="s">
        <v>251</v>
      </c>
      <c r="D17" s="81">
        <v>0.22</v>
      </c>
      <c r="E17" s="82">
        <v>0</v>
      </c>
      <c r="F17" s="84">
        <v>157458141</v>
      </c>
      <c r="G17" s="1"/>
      <c r="H17" s="46" t="s">
        <v>213</v>
      </c>
      <c r="I17" s="81">
        <v>3.31</v>
      </c>
      <c r="J17" s="82">
        <v>-1.19</v>
      </c>
      <c r="K17" s="84">
        <v>116957560.65000001</v>
      </c>
    </row>
    <row r="18" spans="1:11" ht="17.100000000000001" customHeight="1">
      <c r="A18" s="42"/>
      <c r="B18" s="42"/>
      <c r="C18" s="46" t="s">
        <v>295</v>
      </c>
      <c r="D18" s="81">
        <v>1.74</v>
      </c>
      <c r="E18" s="82">
        <v>0</v>
      </c>
      <c r="F18" s="84">
        <v>68725066</v>
      </c>
      <c r="G18" s="1"/>
      <c r="H18" s="46" t="s">
        <v>265</v>
      </c>
      <c r="I18" s="81">
        <v>2.23</v>
      </c>
      <c r="J18" s="82">
        <v>1.36</v>
      </c>
      <c r="K18" s="84">
        <v>71550815.390000001</v>
      </c>
    </row>
    <row r="19" spans="1:11" ht="16.5" customHeight="1">
      <c r="A19" s="42"/>
      <c r="B19" s="42"/>
      <c r="C19" s="46" t="s">
        <v>213</v>
      </c>
      <c r="D19" s="81">
        <v>3.31</v>
      </c>
      <c r="E19" s="82">
        <v>-1.19</v>
      </c>
      <c r="F19" s="84">
        <v>35332150</v>
      </c>
      <c r="G19" s="1"/>
      <c r="H19" s="46" t="s">
        <v>185</v>
      </c>
      <c r="I19" s="81">
        <v>0.38</v>
      </c>
      <c r="J19" s="82">
        <v>0</v>
      </c>
      <c r="K19" s="84">
        <v>66785380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55" zoomScaleNormal="100" workbookViewId="0">
      <selection activeCell="C80" sqref="C8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9" t="s">
        <v>331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9" customHeight="1">
      <c r="A3" s="58"/>
      <c r="B3" s="212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14"/>
    </row>
    <row r="4" spans="1:14" ht="13.9" customHeight="1">
      <c r="A4" s="58"/>
      <c r="B4" s="46" t="s">
        <v>274</v>
      </c>
      <c r="C4" s="59" t="s">
        <v>273</v>
      </c>
      <c r="D4" s="81">
        <v>0.25</v>
      </c>
      <c r="E4" s="81">
        <v>0.25</v>
      </c>
      <c r="F4" s="8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9</v>
      </c>
      <c r="M4" s="84">
        <v>13993200</v>
      </c>
      <c r="N4" s="84">
        <v>3498300</v>
      </c>
    </row>
    <row r="5" spans="1:14" ht="13.9" customHeight="1">
      <c r="A5" s="58"/>
      <c r="B5" s="46" t="s">
        <v>213</v>
      </c>
      <c r="C5" s="59" t="s">
        <v>214</v>
      </c>
      <c r="D5" s="81">
        <v>3.35</v>
      </c>
      <c r="E5" s="81">
        <v>3.37</v>
      </c>
      <c r="F5" s="81">
        <v>3.3</v>
      </c>
      <c r="G5" s="81">
        <v>3.31</v>
      </c>
      <c r="H5" s="81">
        <v>3.31</v>
      </c>
      <c r="I5" s="81">
        <v>3.31</v>
      </c>
      <c r="J5" s="81">
        <v>3.35</v>
      </c>
      <c r="K5" s="103">
        <v>-1.19</v>
      </c>
      <c r="L5" s="83">
        <v>98</v>
      </c>
      <c r="M5" s="84">
        <v>35332150</v>
      </c>
      <c r="N5" s="84">
        <v>116957560.65000001</v>
      </c>
    </row>
    <row r="6" spans="1:14" ht="13.9" customHeight="1">
      <c r="A6" s="58"/>
      <c r="B6" s="46" t="s">
        <v>126</v>
      </c>
      <c r="C6" s="59" t="s">
        <v>127</v>
      </c>
      <c r="D6" s="81">
        <v>0.67</v>
      </c>
      <c r="E6" s="81">
        <v>0.67</v>
      </c>
      <c r="F6" s="81">
        <v>0.67</v>
      </c>
      <c r="G6" s="81">
        <v>0.67</v>
      </c>
      <c r="H6" s="81">
        <v>0.67</v>
      </c>
      <c r="I6" s="81">
        <v>0.67</v>
      </c>
      <c r="J6" s="81">
        <v>0.67</v>
      </c>
      <c r="K6" s="103">
        <v>0</v>
      </c>
      <c r="L6" s="83">
        <v>1</v>
      </c>
      <c r="M6" s="84">
        <v>200000</v>
      </c>
      <c r="N6" s="84">
        <v>134000</v>
      </c>
    </row>
    <row r="7" spans="1:14" ht="13.9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0.21</v>
      </c>
      <c r="K7" s="103">
        <v>4.76</v>
      </c>
      <c r="L7" s="83">
        <v>7</v>
      </c>
      <c r="M7" s="84">
        <v>17839937</v>
      </c>
      <c r="N7" s="84">
        <v>3924786.14</v>
      </c>
    </row>
    <row r="8" spans="1:14" ht="13.9" customHeight="1">
      <c r="A8" s="58"/>
      <c r="B8" s="46" t="s">
        <v>195</v>
      </c>
      <c r="C8" s="59" t="s">
        <v>196</v>
      </c>
      <c r="D8" s="81">
        <v>0.26</v>
      </c>
      <c r="E8" s="95">
        <v>0.26</v>
      </c>
      <c r="F8" s="95">
        <v>0.25</v>
      </c>
      <c r="G8" s="95">
        <v>0.25</v>
      </c>
      <c r="H8" s="81">
        <v>0.25</v>
      </c>
      <c r="I8" s="95">
        <v>0.25</v>
      </c>
      <c r="J8" s="95">
        <v>0.25</v>
      </c>
      <c r="K8" s="98">
        <v>0</v>
      </c>
      <c r="L8" s="99">
        <v>8</v>
      </c>
      <c r="M8" s="100">
        <v>2101000</v>
      </c>
      <c r="N8" s="100">
        <v>525350</v>
      </c>
    </row>
    <row r="9" spans="1:14" ht="13.9" customHeight="1">
      <c r="A9" s="58"/>
      <c r="B9" s="46" t="s">
        <v>185</v>
      </c>
      <c r="C9" s="59" t="s">
        <v>186</v>
      </c>
      <c r="D9" s="81">
        <v>0.37</v>
      </c>
      <c r="E9" s="81">
        <v>0.38</v>
      </c>
      <c r="F9" s="81">
        <v>0.37</v>
      </c>
      <c r="G9" s="81">
        <v>0.37</v>
      </c>
      <c r="H9" s="81">
        <v>0.38</v>
      </c>
      <c r="I9" s="81">
        <v>0.38</v>
      </c>
      <c r="J9" s="81">
        <v>0.38</v>
      </c>
      <c r="K9" s="103">
        <v>0</v>
      </c>
      <c r="L9" s="83">
        <v>40</v>
      </c>
      <c r="M9" s="84">
        <v>180501000</v>
      </c>
      <c r="N9" s="84">
        <v>66785380</v>
      </c>
    </row>
    <row r="10" spans="1:14" ht="13.9" customHeight="1">
      <c r="A10" s="58"/>
      <c r="B10" s="46" t="s">
        <v>251</v>
      </c>
      <c r="C10" s="59" t="s">
        <v>250</v>
      </c>
      <c r="D10" s="81">
        <v>0.23</v>
      </c>
      <c r="E10" s="81">
        <v>0.23</v>
      </c>
      <c r="F10" s="81">
        <v>0.21</v>
      </c>
      <c r="G10" s="81">
        <v>0.21</v>
      </c>
      <c r="H10" s="81">
        <v>0.22</v>
      </c>
      <c r="I10" s="81">
        <v>0.22</v>
      </c>
      <c r="J10" s="81">
        <v>0.22</v>
      </c>
      <c r="K10" s="103">
        <v>0</v>
      </c>
      <c r="L10" s="83">
        <v>38</v>
      </c>
      <c r="M10" s="84">
        <v>157458141</v>
      </c>
      <c r="N10" s="84">
        <v>33492910.600000001</v>
      </c>
    </row>
    <row r="11" spans="1:14" ht="13.9" customHeight="1">
      <c r="A11" s="58"/>
      <c r="B11" s="46" t="s">
        <v>234</v>
      </c>
      <c r="C11" s="59" t="s">
        <v>235</v>
      </c>
      <c r="D11" s="81">
        <v>1.02</v>
      </c>
      <c r="E11" s="81">
        <v>1.08</v>
      </c>
      <c r="F11" s="81">
        <v>1.02</v>
      </c>
      <c r="G11" s="81">
        <v>1.06</v>
      </c>
      <c r="H11" s="81">
        <v>1.02</v>
      </c>
      <c r="I11" s="81">
        <v>1.08</v>
      </c>
      <c r="J11" s="81">
        <v>1.03</v>
      </c>
      <c r="K11" s="103">
        <v>4.8499999999999996</v>
      </c>
      <c r="L11" s="83">
        <v>84</v>
      </c>
      <c r="M11" s="84">
        <v>34722250</v>
      </c>
      <c r="N11" s="84">
        <v>36949013.329999998</v>
      </c>
    </row>
    <row r="12" spans="1:14" ht="13.9" customHeight="1">
      <c r="A12" s="58"/>
      <c r="B12" s="46" t="s">
        <v>160</v>
      </c>
      <c r="C12" s="59" t="s">
        <v>161</v>
      </c>
      <c r="D12" s="81">
        <v>0.11</v>
      </c>
      <c r="E12" s="81">
        <v>0.12</v>
      </c>
      <c r="F12" s="81">
        <v>0.11</v>
      </c>
      <c r="G12" s="81">
        <v>0.11</v>
      </c>
      <c r="H12" s="81">
        <v>0.1</v>
      </c>
      <c r="I12" s="81">
        <v>0.11</v>
      </c>
      <c r="J12" s="81">
        <v>0.11</v>
      </c>
      <c r="K12" s="103">
        <v>0</v>
      </c>
      <c r="L12" s="83">
        <v>69</v>
      </c>
      <c r="M12" s="84">
        <v>467194988</v>
      </c>
      <c r="N12" s="84">
        <v>51392287.039999999</v>
      </c>
    </row>
    <row r="13" spans="1:14" ht="13.9" customHeight="1">
      <c r="A13" s="58"/>
      <c r="B13" s="46" t="s">
        <v>277</v>
      </c>
      <c r="C13" s="59" t="s">
        <v>276</v>
      </c>
      <c r="D13" s="81">
        <v>0.15</v>
      </c>
      <c r="E13" s="81">
        <v>0.15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5</v>
      </c>
      <c r="M13" s="84">
        <v>10311000</v>
      </c>
      <c r="N13" s="84">
        <v>1443650</v>
      </c>
    </row>
    <row r="14" spans="1:14" ht="13.9" customHeight="1">
      <c r="A14" s="58"/>
      <c r="B14" s="46" t="s">
        <v>295</v>
      </c>
      <c r="C14" s="59" t="s">
        <v>296</v>
      </c>
      <c r="D14" s="81">
        <v>1.73</v>
      </c>
      <c r="E14" s="81">
        <v>1.74</v>
      </c>
      <c r="F14" s="81">
        <v>1.73</v>
      </c>
      <c r="G14" s="81">
        <v>1.73</v>
      </c>
      <c r="H14" s="81">
        <v>1.73</v>
      </c>
      <c r="I14" s="81">
        <v>1.74</v>
      </c>
      <c r="J14" s="81">
        <v>1.74</v>
      </c>
      <c r="K14" s="103">
        <v>0</v>
      </c>
      <c r="L14" s="83">
        <v>107</v>
      </c>
      <c r="M14" s="84">
        <v>68725066</v>
      </c>
      <c r="N14" s="84">
        <v>119175354.98</v>
      </c>
    </row>
    <row r="15" spans="1:14" ht="13.9" customHeight="1">
      <c r="A15" s="58"/>
      <c r="B15" s="46" t="s">
        <v>263</v>
      </c>
      <c r="C15" s="59" t="s">
        <v>264</v>
      </c>
      <c r="D15" s="81">
        <v>1</v>
      </c>
      <c r="E15" s="95">
        <v>1</v>
      </c>
      <c r="F15" s="95">
        <v>1</v>
      </c>
      <c r="G15" s="95">
        <v>1</v>
      </c>
      <c r="H15" s="81">
        <v>0.96</v>
      </c>
      <c r="I15" s="95">
        <v>1</v>
      </c>
      <c r="J15" s="95">
        <v>0.96</v>
      </c>
      <c r="K15" s="98">
        <v>4.17</v>
      </c>
      <c r="L15" s="99">
        <v>1</v>
      </c>
      <c r="M15" s="100">
        <v>100000</v>
      </c>
      <c r="N15" s="100">
        <v>100000</v>
      </c>
    </row>
    <row r="16" spans="1:14" ht="13.9" customHeight="1">
      <c r="A16" s="58"/>
      <c r="B16" s="46" t="s">
        <v>166</v>
      </c>
      <c r="C16" s="59" t="s">
        <v>167</v>
      </c>
      <c r="D16" s="81">
        <v>0.2</v>
      </c>
      <c r="E16" s="81">
        <v>0.2</v>
      </c>
      <c r="F16" s="81">
        <v>0.19</v>
      </c>
      <c r="G16" s="81">
        <v>0.19</v>
      </c>
      <c r="H16" s="81">
        <v>0.19</v>
      </c>
      <c r="I16" s="81">
        <v>0.19</v>
      </c>
      <c r="J16" s="81">
        <v>0.2</v>
      </c>
      <c r="K16" s="103">
        <v>-5</v>
      </c>
      <c r="L16" s="83">
        <v>29</v>
      </c>
      <c r="M16" s="84">
        <v>29081467</v>
      </c>
      <c r="N16" s="84">
        <v>5545478.7300000004</v>
      </c>
    </row>
    <row r="17" spans="1:14" ht="13.9" customHeight="1">
      <c r="A17" s="58"/>
      <c r="B17" s="46" t="s">
        <v>256</v>
      </c>
      <c r="C17" s="59" t="s">
        <v>257</v>
      </c>
      <c r="D17" s="81">
        <v>0.67</v>
      </c>
      <c r="E17" s="81">
        <v>0.67</v>
      </c>
      <c r="F17" s="81">
        <v>0.67</v>
      </c>
      <c r="G17" s="81">
        <v>0.67</v>
      </c>
      <c r="H17" s="81">
        <v>0.67</v>
      </c>
      <c r="I17" s="81">
        <v>0.67</v>
      </c>
      <c r="J17" s="81">
        <v>0.67</v>
      </c>
      <c r="K17" s="103">
        <v>0</v>
      </c>
      <c r="L17" s="83">
        <v>2</v>
      </c>
      <c r="M17" s="84">
        <v>14000</v>
      </c>
      <c r="N17" s="84">
        <v>9380</v>
      </c>
    </row>
    <row r="18" spans="1:14" ht="13.9" customHeight="1">
      <c r="A18" s="58"/>
      <c r="B18" s="215" t="s">
        <v>89</v>
      </c>
      <c r="C18" s="216"/>
      <c r="D18" s="217"/>
      <c r="E18" s="221"/>
      <c r="F18" s="221"/>
      <c r="G18" s="221"/>
      <c r="H18" s="221"/>
      <c r="I18" s="221"/>
      <c r="J18" s="221"/>
      <c r="K18" s="219"/>
      <c r="L18" s="60">
        <f>SUM(L4:L17)</f>
        <v>498</v>
      </c>
      <c r="M18" s="60">
        <f>SUM(M4:M17)</f>
        <v>1017574199</v>
      </c>
      <c r="N18" s="61">
        <f>SUM(N4:N17)</f>
        <v>439933451.47000009</v>
      </c>
    </row>
    <row r="19" spans="1:14" ht="13.9" customHeight="1">
      <c r="A19" s="58"/>
      <c r="B19" s="212" t="s">
        <v>30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14"/>
    </row>
    <row r="20" spans="1:14" ht="13.9" customHeight="1">
      <c r="A20" s="58"/>
      <c r="B20" s="46" t="s">
        <v>120</v>
      </c>
      <c r="C20" s="59" t="s">
        <v>121</v>
      </c>
      <c r="D20" s="63">
        <v>16.37</v>
      </c>
      <c r="E20" s="81">
        <v>16.600000000000001</v>
      </c>
      <c r="F20" s="81">
        <v>16.37</v>
      </c>
      <c r="G20" s="86">
        <v>16.489999999999998</v>
      </c>
      <c r="H20" s="86">
        <v>16.32</v>
      </c>
      <c r="I20" s="81">
        <v>16.55</v>
      </c>
      <c r="J20" s="81">
        <v>16.37</v>
      </c>
      <c r="K20" s="82">
        <v>1.1000000000000001</v>
      </c>
      <c r="L20" s="83">
        <v>143</v>
      </c>
      <c r="M20" s="84">
        <v>11732841</v>
      </c>
      <c r="N20" s="84">
        <v>193465358.74000001</v>
      </c>
    </row>
    <row r="21" spans="1:14" ht="13.9" customHeight="1">
      <c r="A21" s="58"/>
      <c r="B21" s="46" t="s">
        <v>232</v>
      </c>
      <c r="C21" s="59" t="s">
        <v>233</v>
      </c>
      <c r="D21" s="63">
        <v>3.7</v>
      </c>
      <c r="E21" s="81">
        <v>3.7</v>
      </c>
      <c r="F21" s="81">
        <v>3.65</v>
      </c>
      <c r="G21" s="86">
        <v>3.68</v>
      </c>
      <c r="H21" s="86">
        <v>3.7</v>
      </c>
      <c r="I21" s="81">
        <v>3.65</v>
      </c>
      <c r="J21" s="81">
        <v>3.7</v>
      </c>
      <c r="K21" s="82">
        <v>-1.35</v>
      </c>
      <c r="L21" s="83">
        <v>12</v>
      </c>
      <c r="M21" s="84">
        <v>312064</v>
      </c>
      <c r="N21" s="84">
        <v>1148675.1000000001</v>
      </c>
    </row>
    <row r="22" spans="1:14" ht="13.9" customHeight="1">
      <c r="A22" s="58"/>
      <c r="B22" s="215" t="s">
        <v>128</v>
      </c>
      <c r="C22" s="216"/>
      <c r="D22" s="217"/>
      <c r="E22" s="221"/>
      <c r="F22" s="221"/>
      <c r="G22" s="221"/>
      <c r="H22" s="221"/>
      <c r="I22" s="221"/>
      <c r="J22" s="221"/>
      <c r="K22" s="219"/>
      <c r="L22" s="62">
        <f>SUM(L20:L21)</f>
        <v>155</v>
      </c>
      <c r="M22" s="60">
        <f>SUM(M20:M21)</f>
        <v>12044905</v>
      </c>
      <c r="N22" s="48">
        <f>SUM(N20:N21)</f>
        <v>194614033.84</v>
      </c>
    </row>
    <row r="23" spans="1:14" ht="13.9" customHeight="1">
      <c r="A23" s="58"/>
      <c r="B23" s="212" t="s">
        <v>94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14"/>
    </row>
    <row r="24" spans="1:14" ht="13.9" customHeight="1">
      <c r="A24" s="58"/>
      <c r="B24" s="46" t="s">
        <v>297</v>
      </c>
      <c r="C24" s="59" t="s">
        <v>298</v>
      </c>
      <c r="D24" s="121">
        <v>0.91</v>
      </c>
      <c r="E24" s="121">
        <v>0.91</v>
      </c>
      <c r="F24" s="121">
        <v>0.91</v>
      </c>
      <c r="G24" s="121">
        <v>0.91</v>
      </c>
      <c r="H24" s="121">
        <v>0.91</v>
      </c>
      <c r="I24" s="121">
        <v>0.91</v>
      </c>
      <c r="J24" s="121">
        <v>0.91</v>
      </c>
      <c r="K24" s="122">
        <v>0</v>
      </c>
      <c r="L24" s="119">
        <v>7</v>
      </c>
      <c r="M24" s="120">
        <v>32222</v>
      </c>
      <c r="N24" s="120">
        <v>29322.02</v>
      </c>
    </row>
    <row r="25" spans="1:14" ht="13.9" customHeight="1">
      <c r="A25" s="58"/>
      <c r="B25" s="215" t="s">
        <v>275</v>
      </c>
      <c r="C25" s="216"/>
      <c r="D25" s="217"/>
      <c r="E25" s="221"/>
      <c r="F25" s="221"/>
      <c r="G25" s="221"/>
      <c r="H25" s="221"/>
      <c r="I25" s="221"/>
      <c r="J25" s="221"/>
      <c r="K25" s="219"/>
      <c r="L25" s="65">
        <f>SUM(L24)</f>
        <v>7</v>
      </c>
      <c r="M25" s="65">
        <f>SUM(M24)</f>
        <v>32222</v>
      </c>
      <c r="N25" s="65">
        <f>SUM(N24)</f>
        <v>29322.02</v>
      </c>
    </row>
    <row r="26" spans="1:14" ht="13.9" customHeight="1">
      <c r="A26" s="58"/>
      <c r="B26" s="212" t="s">
        <v>83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14"/>
    </row>
    <row r="27" spans="1:14" ht="13.9" customHeight="1">
      <c r="A27" s="58"/>
      <c r="B27" s="46" t="s">
        <v>226</v>
      </c>
      <c r="C27" s="59" t="s">
        <v>227</v>
      </c>
      <c r="D27" s="86">
        <v>23.05</v>
      </c>
      <c r="E27" s="81">
        <v>23.12</v>
      </c>
      <c r="F27" s="121">
        <v>23.05</v>
      </c>
      <c r="G27" s="121">
        <v>23.07</v>
      </c>
      <c r="H27" s="121">
        <v>23.22</v>
      </c>
      <c r="I27" s="81">
        <v>23.12</v>
      </c>
      <c r="J27" s="81">
        <v>23.24</v>
      </c>
      <c r="K27" s="82">
        <v>-0.52</v>
      </c>
      <c r="L27" s="83">
        <v>3</v>
      </c>
      <c r="M27" s="84">
        <v>155000</v>
      </c>
      <c r="N27" s="84">
        <v>3576600</v>
      </c>
    </row>
    <row r="28" spans="1:14" ht="13.9" customHeight="1">
      <c r="A28" s="58"/>
      <c r="B28" s="46" t="s">
        <v>199</v>
      </c>
      <c r="C28" s="59" t="s">
        <v>200</v>
      </c>
      <c r="D28" s="86">
        <v>4.4000000000000004</v>
      </c>
      <c r="E28" s="81">
        <v>4.4000000000000004</v>
      </c>
      <c r="F28" s="121">
        <v>4.4000000000000004</v>
      </c>
      <c r="G28" s="121">
        <v>4.4000000000000004</v>
      </c>
      <c r="H28" s="121">
        <v>4.3499999999999996</v>
      </c>
      <c r="I28" s="81">
        <v>4.4000000000000004</v>
      </c>
      <c r="J28" s="81">
        <v>4.4000000000000004</v>
      </c>
      <c r="K28" s="82">
        <v>0</v>
      </c>
      <c r="L28" s="83">
        <v>19</v>
      </c>
      <c r="M28" s="84">
        <v>6700000</v>
      </c>
      <c r="N28" s="84">
        <v>29480000</v>
      </c>
    </row>
    <row r="29" spans="1:14" ht="13.9" customHeight="1">
      <c r="A29" s="58"/>
      <c r="B29" s="46" t="s">
        <v>154</v>
      </c>
      <c r="C29" s="59" t="s">
        <v>155</v>
      </c>
      <c r="D29" s="86">
        <v>3.2</v>
      </c>
      <c r="E29" s="81">
        <v>3.2</v>
      </c>
      <c r="F29" s="121">
        <v>3.2</v>
      </c>
      <c r="G29" s="121">
        <v>3.2</v>
      </c>
      <c r="H29" s="121">
        <v>3.25</v>
      </c>
      <c r="I29" s="81">
        <v>3.2</v>
      </c>
      <c r="J29" s="81">
        <v>3.26</v>
      </c>
      <c r="K29" s="82">
        <v>-1.84</v>
      </c>
      <c r="L29" s="83">
        <v>2</v>
      </c>
      <c r="M29" s="84">
        <v>500000</v>
      </c>
      <c r="N29" s="84">
        <v>1600000</v>
      </c>
    </row>
    <row r="30" spans="1:14" ht="13.9" customHeight="1">
      <c r="A30" s="58"/>
      <c r="B30" s="215" t="s">
        <v>90</v>
      </c>
      <c r="C30" s="216"/>
      <c r="D30" s="217"/>
      <c r="E30" s="221"/>
      <c r="F30" s="221"/>
      <c r="G30" s="221"/>
      <c r="H30" s="221"/>
      <c r="I30" s="221"/>
      <c r="J30" s="221"/>
      <c r="K30" s="219"/>
      <c r="L30" s="65">
        <f>SUM(L27:L29)</f>
        <v>24</v>
      </c>
      <c r="M30" s="65">
        <f>SUM(M27:M29)</f>
        <v>7355000</v>
      </c>
      <c r="N30" s="65">
        <f>SUM(N27:N29)</f>
        <v>34656600</v>
      </c>
    </row>
    <row r="31" spans="1:14" ht="13.9" customHeight="1">
      <c r="A31" s="58"/>
      <c r="B31" s="212" t="s">
        <v>84</v>
      </c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14"/>
    </row>
    <row r="32" spans="1:14" ht="13.9" customHeight="1">
      <c r="A32" s="58"/>
      <c r="B32" s="46" t="s">
        <v>133</v>
      </c>
      <c r="C32" s="59" t="s">
        <v>134</v>
      </c>
      <c r="D32" s="121">
        <v>6.25</v>
      </c>
      <c r="E32" s="121">
        <v>6.32</v>
      </c>
      <c r="F32" s="121">
        <v>6.23</v>
      </c>
      <c r="G32" s="121">
        <v>6.25</v>
      </c>
      <c r="H32" s="121">
        <v>6.26</v>
      </c>
      <c r="I32" s="121">
        <v>6.24</v>
      </c>
      <c r="J32" s="121">
        <v>6.25</v>
      </c>
      <c r="K32" s="122">
        <v>-0.16</v>
      </c>
      <c r="L32" s="119">
        <v>85</v>
      </c>
      <c r="M32" s="120">
        <v>6982745</v>
      </c>
      <c r="N32" s="120">
        <v>43676201.060000002</v>
      </c>
    </row>
    <row r="33" spans="1:14" ht="13.9" customHeight="1">
      <c r="A33" s="58"/>
      <c r="B33" s="46" t="s">
        <v>162</v>
      </c>
      <c r="C33" s="59" t="s">
        <v>163</v>
      </c>
      <c r="D33" s="121">
        <v>19</v>
      </c>
      <c r="E33" s="121">
        <v>19</v>
      </c>
      <c r="F33" s="121">
        <v>19</v>
      </c>
      <c r="G33" s="121">
        <v>19</v>
      </c>
      <c r="H33" s="121">
        <v>19</v>
      </c>
      <c r="I33" s="121">
        <v>19</v>
      </c>
      <c r="J33" s="121">
        <v>19</v>
      </c>
      <c r="K33" s="122">
        <v>0</v>
      </c>
      <c r="L33" s="119">
        <v>1</v>
      </c>
      <c r="M33" s="120">
        <v>214</v>
      </c>
      <c r="N33" s="120">
        <v>4066</v>
      </c>
    </row>
    <row r="34" spans="1:14" ht="13.9" customHeight="1">
      <c r="A34" s="58"/>
      <c r="B34" s="46" t="s">
        <v>265</v>
      </c>
      <c r="C34" s="59" t="s">
        <v>266</v>
      </c>
      <c r="D34" s="121">
        <v>2.2000000000000002</v>
      </c>
      <c r="E34" s="121">
        <v>2.23</v>
      </c>
      <c r="F34" s="121">
        <v>2.2000000000000002</v>
      </c>
      <c r="G34" s="121">
        <v>2.2200000000000002</v>
      </c>
      <c r="H34" s="121">
        <v>2.2000000000000002</v>
      </c>
      <c r="I34" s="121">
        <v>2.23</v>
      </c>
      <c r="J34" s="121">
        <v>2.2000000000000002</v>
      </c>
      <c r="K34" s="122">
        <v>1.36</v>
      </c>
      <c r="L34" s="119">
        <v>14</v>
      </c>
      <c r="M34" s="120">
        <v>32204869</v>
      </c>
      <c r="N34" s="120">
        <v>71550815.390000001</v>
      </c>
    </row>
    <row r="35" spans="1:14" ht="13.9" customHeight="1">
      <c r="A35" s="58"/>
      <c r="B35" s="46" t="s">
        <v>189</v>
      </c>
      <c r="C35" s="59" t="s">
        <v>190</v>
      </c>
      <c r="D35" s="121">
        <v>5.59</v>
      </c>
      <c r="E35" s="121">
        <v>5.6</v>
      </c>
      <c r="F35" s="121">
        <v>5.5</v>
      </c>
      <c r="G35" s="121">
        <v>5.58</v>
      </c>
      <c r="H35" s="121">
        <v>5.5</v>
      </c>
      <c r="I35" s="121">
        <v>5.5</v>
      </c>
      <c r="J35" s="121">
        <v>5.5</v>
      </c>
      <c r="K35" s="122">
        <v>0</v>
      </c>
      <c r="L35" s="119">
        <v>7</v>
      </c>
      <c r="M35" s="120">
        <v>290000</v>
      </c>
      <c r="N35" s="120">
        <v>1618100</v>
      </c>
    </row>
    <row r="36" spans="1:14" ht="13.9" customHeight="1">
      <c r="A36" s="58"/>
      <c r="B36" s="215" t="s">
        <v>91</v>
      </c>
      <c r="C36" s="216"/>
      <c r="D36" s="217"/>
      <c r="E36" s="221"/>
      <c r="F36" s="221"/>
      <c r="G36" s="221"/>
      <c r="H36" s="221"/>
      <c r="I36" s="221"/>
      <c r="J36" s="221"/>
      <c r="K36" s="219"/>
      <c r="L36" s="65">
        <f>SUM(L32:L35)</f>
        <v>107</v>
      </c>
      <c r="M36" s="65">
        <f>SUM(M32:M35)</f>
        <v>39477828</v>
      </c>
      <c r="N36" s="65">
        <f>SUM(N32:N35)</f>
        <v>116849182.45</v>
      </c>
    </row>
    <row r="37" spans="1:14" ht="13.9" customHeight="1">
      <c r="A37" s="58"/>
      <c r="B37" s="212" t="s">
        <v>31</v>
      </c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14"/>
    </row>
    <row r="38" spans="1:14" ht="13.9" customHeight="1">
      <c r="A38" s="58"/>
      <c r="B38" s="46" t="s">
        <v>156</v>
      </c>
      <c r="C38" s="59" t="s">
        <v>157</v>
      </c>
      <c r="D38" s="121">
        <v>11.76</v>
      </c>
      <c r="E38" s="121">
        <v>11.76</v>
      </c>
      <c r="F38" s="121">
        <v>11.75</v>
      </c>
      <c r="G38" s="121">
        <v>11.76</v>
      </c>
      <c r="H38" s="121">
        <v>11.75</v>
      </c>
      <c r="I38" s="121">
        <v>11.75</v>
      </c>
      <c r="J38" s="121">
        <v>11.75</v>
      </c>
      <c r="K38" s="122">
        <v>0</v>
      </c>
      <c r="L38" s="119">
        <v>4</v>
      </c>
      <c r="M38" s="120">
        <v>1454</v>
      </c>
      <c r="N38" s="120">
        <v>17093.78</v>
      </c>
    </row>
    <row r="39" spans="1:14" ht="13.9" customHeight="1">
      <c r="A39" s="58"/>
      <c r="B39" s="46" t="s">
        <v>115</v>
      </c>
      <c r="C39" s="59" t="s">
        <v>114</v>
      </c>
      <c r="D39" s="121">
        <v>9.14</v>
      </c>
      <c r="E39" s="121">
        <v>9.14</v>
      </c>
      <c r="F39" s="121">
        <v>9.14</v>
      </c>
      <c r="G39" s="121">
        <v>9.14</v>
      </c>
      <c r="H39" s="121">
        <v>9.0500000000000007</v>
      </c>
      <c r="I39" s="121">
        <v>9.14</v>
      </c>
      <c r="J39" s="121">
        <v>9.0500000000000007</v>
      </c>
      <c r="K39" s="122">
        <v>0.99</v>
      </c>
      <c r="L39" s="119">
        <v>5</v>
      </c>
      <c r="M39" s="120">
        <v>65210</v>
      </c>
      <c r="N39" s="120">
        <v>596019.4</v>
      </c>
    </row>
    <row r="40" spans="1:14" ht="13.9" customHeight="1">
      <c r="A40" s="58"/>
      <c r="B40" s="46" t="s">
        <v>299</v>
      </c>
      <c r="C40" s="59" t="s">
        <v>300</v>
      </c>
      <c r="D40" s="121">
        <v>50</v>
      </c>
      <c r="E40" s="121">
        <v>50</v>
      </c>
      <c r="F40" s="121">
        <v>50</v>
      </c>
      <c r="G40" s="121">
        <v>50</v>
      </c>
      <c r="H40" s="121">
        <v>50</v>
      </c>
      <c r="I40" s="121">
        <v>50</v>
      </c>
      <c r="J40" s="121">
        <v>50</v>
      </c>
      <c r="K40" s="122">
        <v>0</v>
      </c>
      <c r="L40" s="119">
        <v>4</v>
      </c>
      <c r="M40" s="120">
        <v>3530</v>
      </c>
      <c r="N40" s="120">
        <v>176500</v>
      </c>
    </row>
    <row r="41" spans="1:14" ht="13.9" customHeight="1">
      <c r="A41" s="58"/>
      <c r="B41" s="46" t="s">
        <v>99</v>
      </c>
      <c r="C41" s="59" t="s">
        <v>100</v>
      </c>
      <c r="D41" s="121">
        <v>22.97</v>
      </c>
      <c r="E41" s="121">
        <v>22.98</v>
      </c>
      <c r="F41" s="121">
        <v>22.97</v>
      </c>
      <c r="G41" s="121">
        <v>22.98</v>
      </c>
      <c r="H41" s="121">
        <v>22.98</v>
      </c>
      <c r="I41" s="121">
        <v>22.98</v>
      </c>
      <c r="J41" s="121">
        <v>22.98</v>
      </c>
      <c r="K41" s="122">
        <v>0</v>
      </c>
      <c r="L41" s="119">
        <v>3</v>
      </c>
      <c r="M41" s="120">
        <v>86504</v>
      </c>
      <c r="N41" s="120">
        <v>1987831.92</v>
      </c>
    </row>
    <row r="42" spans="1:14" ht="13.9" customHeight="1">
      <c r="A42" s="58"/>
      <c r="B42" s="46" t="s">
        <v>242</v>
      </c>
      <c r="C42" s="59" t="s">
        <v>243</v>
      </c>
      <c r="D42" s="121">
        <v>14.1</v>
      </c>
      <c r="E42" s="121">
        <v>14.5</v>
      </c>
      <c r="F42" s="121">
        <v>14.1</v>
      </c>
      <c r="G42" s="121">
        <v>14.34</v>
      </c>
      <c r="H42" s="121">
        <v>13.96</v>
      </c>
      <c r="I42" s="121">
        <v>14.5</v>
      </c>
      <c r="J42" s="121">
        <v>14</v>
      </c>
      <c r="K42" s="122">
        <v>3.57</v>
      </c>
      <c r="L42" s="119">
        <v>11</v>
      </c>
      <c r="M42" s="120">
        <v>76872</v>
      </c>
      <c r="N42" s="120">
        <v>1102611.8</v>
      </c>
    </row>
    <row r="43" spans="1:14" ht="13.9" customHeight="1">
      <c r="A43" s="58"/>
      <c r="B43" s="215" t="s">
        <v>92</v>
      </c>
      <c r="C43" s="216"/>
      <c r="D43" s="217"/>
      <c r="E43" s="221"/>
      <c r="F43" s="221"/>
      <c r="G43" s="221"/>
      <c r="H43" s="221"/>
      <c r="I43" s="221"/>
      <c r="J43" s="221"/>
      <c r="K43" s="219"/>
      <c r="L43" s="64">
        <f>SUM(L38:L42)</f>
        <v>27</v>
      </c>
      <c r="M43" s="61">
        <f>SUM(M38:M42)</f>
        <v>233570</v>
      </c>
      <c r="N43" s="61">
        <f>SUM(N38:N42)</f>
        <v>3880056.9000000004</v>
      </c>
    </row>
    <row r="44" spans="1:14" ht="13.9" customHeight="1">
      <c r="A44" s="58"/>
      <c r="B44" s="212" t="s">
        <v>85</v>
      </c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14"/>
    </row>
    <row r="45" spans="1:14" ht="13.9" customHeight="1">
      <c r="A45" s="58"/>
      <c r="B45" s="46" t="s">
        <v>203</v>
      </c>
      <c r="C45" s="59" t="s">
        <v>204</v>
      </c>
      <c r="D45" s="63">
        <v>2.11</v>
      </c>
      <c r="E45" s="63">
        <v>2.11</v>
      </c>
      <c r="F45" s="63">
        <v>2.11</v>
      </c>
      <c r="G45" s="63">
        <v>2.11</v>
      </c>
      <c r="H45" s="63">
        <v>2.1</v>
      </c>
      <c r="I45" s="95">
        <v>2.11</v>
      </c>
      <c r="J45" s="95">
        <v>2.1</v>
      </c>
      <c r="K45" s="98">
        <v>0.48</v>
      </c>
      <c r="L45" s="99">
        <v>1</v>
      </c>
      <c r="M45" s="100">
        <v>82464</v>
      </c>
      <c r="N45" s="100">
        <v>173999.04</v>
      </c>
    </row>
    <row r="46" spans="1:14" ht="13.9" customHeight="1">
      <c r="A46" s="58"/>
      <c r="B46" s="46" t="s">
        <v>261</v>
      </c>
      <c r="C46" s="59" t="s">
        <v>262</v>
      </c>
      <c r="D46" s="63">
        <v>9.48</v>
      </c>
      <c r="E46" s="63">
        <v>9.92</v>
      </c>
      <c r="F46" s="63">
        <v>9.48</v>
      </c>
      <c r="G46" s="63">
        <v>9.83</v>
      </c>
      <c r="H46" s="63">
        <v>9.44</v>
      </c>
      <c r="I46" s="95">
        <v>9.92</v>
      </c>
      <c r="J46" s="95">
        <v>9.48</v>
      </c>
      <c r="K46" s="98">
        <v>4.6399999999999997</v>
      </c>
      <c r="L46" s="99">
        <v>15</v>
      </c>
      <c r="M46" s="100">
        <v>197796</v>
      </c>
      <c r="N46" s="100">
        <v>1944275.08</v>
      </c>
    </row>
    <row r="47" spans="1:14" ht="13.9" customHeight="1">
      <c r="A47" s="58"/>
      <c r="B47" s="46" t="s">
        <v>87</v>
      </c>
      <c r="C47" s="59" t="s">
        <v>43</v>
      </c>
      <c r="D47" s="63">
        <v>0.35</v>
      </c>
      <c r="E47" s="63">
        <v>0.37</v>
      </c>
      <c r="F47" s="63">
        <v>0.35</v>
      </c>
      <c r="G47" s="63">
        <v>0.35</v>
      </c>
      <c r="H47" s="63">
        <v>0.36</v>
      </c>
      <c r="I47" s="95">
        <v>0.37</v>
      </c>
      <c r="J47" s="95">
        <v>0.36</v>
      </c>
      <c r="K47" s="98">
        <v>2.78</v>
      </c>
      <c r="L47" s="99">
        <v>6</v>
      </c>
      <c r="M47" s="100">
        <v>1104053</v>
      </c>
      <c r="N47" s="100">
        <v>386471.2</v>
      </c>
    </row>
    <row r="48" spans="1:14" ht="13.9" customHeight="1">
      <c r="A48" s="58"/>
      <c r="B48" s="215" t="s">
        <v>217</v>
      </c>
      <c r="C48" s="216"/>
      <c r="D48" s="217"/>
      <c r="E48" s="221"/>
      <c r="F48" s="221"/>
      <c r="G48" s="221"/>
      <c r="H48" s="221"/>
      <c r="I48" s="221"/>
      <c r="J48" s="221"/>
      <c r="K48" s="219"/>
      <c r="L48" s="64">
        <f>SUM(L45:L47)</f>
        <v>22</v>
      </c>
      <c r="M48" s="61">
        <f>SUM(M45:M47)</f>
        <v>1384313</v>
      </c>
      <c r="N48" s="61">
        <f>SUM(N45:N47)</f>
        <v>2504745.3200000003</v>
      </c>
    </row>
    <row r="49" spans="1:14" s="52" customFormat="1" ht="13.9" customHeight="1">
      <c r="B49" s="66" t="s">
        <v>32</v>
      </c>
      <c r="C49" s="206"/>
      <c r="D49" s="222"/>
      <c r="E49" s="222"/>
      <c r="F49" s="222"/>
      <c r="G49" s="222"/>
      <c r="H49" s="222"/>
      <c r="I49" s="222"/>
      <c r="J49" s="222"/>
      <c r="K49" s="208"/>
      <c r="L49" s="67">
        <f>L48+L43+L36+L30+L22+L18+L25</f>
        <v>840</v>
      </c>
      <c r="M49" s="67">
        <f>M48+M43+M36+M30+M22+M18+M25</f>
        <v>1078102037</v>
      </c>
      <c r="N49" s="67">
        <f>N48+N43+N36+N30+N22+N18+N25</f>
        <v>792467392</v>
      </c>
    </row>
    <row r="50" spans="1:14" s="52" customFormat="1" ht="22.5" customHeight="1">
      <c r="A50" s="51"/>
      <c r="B50" s="209" t="s">
        <v>330</v>
      </c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1"/>
    </row>
    <row r="51" spans="1:14" s="52" customFormat="1" ht="41.25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4.45" customHeight="1">
      <c r="B52" s="212" t="s">
        <v>29</v>
      </c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14"/>
    </row>
    <row r="53" spans="1:14" ht="14.45" customHeight="1">
      <c r="A53" s="58"/>
      <c r="B53" s="46" t="s">
        <v>205</v>
      </c>
      <c r="C53" s="59" t="s">
        <v>206</v>
      </c>
      <c r="D53" s="121">
        <v>0.6</v>
      </c>
      <c r="E53" s="121">
        <v>0.6</v>
      </c>
      <c r="F53" s="121">
        <v>0.6</v>
      </c>
      <c r="G53" s="121">
        <v>0.6</v>
      </c>
      <c r="H53" s="121">
        <v>0.6</v>
      </c>
      <c r="I53" s="121">
        <v>0.6</v>
      </c>
      <c r="J53" s="121">
        <v>0.6</v>
      </c>
      <c r="K53" s="122">
        <v>0</v>
      </c>
      <c r="L53" s="119">
        <v>4</v>
      </c>
      <c r="M53" s="120">
        <v>3010000</v>
      </c>
      <c r="N53" s="120">
        <v>1806000</v>
      </c>
    </row>
    <row r="54" spans="1:14" ht="14.45" customHeight="1">
      <c r="A54" s="58"/>
      <c r="B54" s="46" t="s">
        <v>177</v>
      </c>
      <c r="C54" s="59" t="s">
        <v>176</v>
      </c>
      <c r="D54" s="121">
        <v>0.31</v>
      </c>
      <c r="E54" s="121">
        <v>0.31</v>
      </c>
      <c r="F54" s="121">
        <v>0.31</v>
      </c>
      <c r="G54" s="121">
        <v>0.31</v>
      </c>
      <c r="H54" s="121">
        <v>0.3</v>
      </c>
      <c r="I54" s="121">
        <v>0.31</v>
      </c>
      <c r="J54" s="121">
        <v>0.31</v>
      </c>
      <c r="K54" s="122">
        <v>0</v>
      </c>
      <c r="L54" s="119">
        <v>2</v>
      </c>
      <c r="M54" s="120">
        <v>112229</v>
      </c>
      <c r="N54" s="120">
        <v>34790.99</v>
      </c>
    </row>
    <row r="55" spans="1:14" ht="14.45" customHeight="1">
      <c r="A55" s="58"/>
      <c r="B55" s="215" t="s">
        <v>89</v>
      </c>
      <c r="C55" s="216"/>
      <c r="D55" s="217"/>
      <c r="E55" s="221"/>
      <c r="F55" s="221"/>
      <c r="G55" s="221"/>
      <c r="H55" s="221"/>
      <c r="I55" s="221"/>
      <c r="J55" s="221"/>
      <c r="K55" s="219"/>
      <c r="L55" s="65">
        <f>SUM(L53:L54)</f>
        <v>6</v>
      </c>
      <c r="M55" s="65">
        <f>SUM(M53:M54)</f>
        <v>3122229</v>
      </c>
      <c r="N55" s="65">
        <f>SUM(N53:N54)</f>
        <v>1840790.99</v>
      </c>
    </row>
    <row r="56" spans="1:14" s="52" customFormat="1" ht="14.45" customHeight="1">
      <c r="B56" s="212" t="s">
        <v>94</v>
      </c>
      <c r="C56" s="220"/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14"/>
    </row>
    <row r="57" spans="1:14" ht="14.45" customHeight="1">
      <c r="A57" s="58"/>
      <c r="B57" s="46" t="s">
        <v>271</v>
      </c>
      <c r="C57" s="59" t="s">
        <v>272</v>
      </c>
      <c r="D57" s="121">
        <v>4.3899999999999997</v>
      </c>
      <c r="E57" s="121">
        <v>4.3899999999999997</v>
      </c>
      <c r="F57" s="121">
        <v>4.3499999999999996</v>
      </c>
      <c r="G57" s="121">
        <v>4.3600000000000003</v>
      </c>
      <c r="H57" s="121">
        <v>4.4800000000000004</v>
      </c>
      <c r="I57" s="121">
        <v>4.3499999999999996</v>
      </c>
      <c r="J57" s="121">
        <v>4.4000000000000004</v>
      </c>
      <c r="K57" s="122">
        <v>-1.1399999999999999</v>
      </c>
      <c r="L57" s="119">
        <v>13</v>
      </c>
      <c r="M57" s="120">
        <v>19884</v>
      </c>
      <c r="N57" s="120">
        <v>86678.18</v>
      </c>
    </row>
    <row r="58" spans="1:14" ht="14.45" customHeight="1">
      <c r="A58" s="58"/>
      <c r="B58" s="215" t="s">
        <v>275</v>
      </c>
      <c r="C58" s="216"/>
      <c r="D58" s="217"/>
      <c r="E58" s="221"/>
      <c r="F58" s="221"/>
      <c r="G58" s="221"/>
      <c r="H58" s="221"/>
      <c r="I58" s="221"/>
      <c r="J58" s="221"/>
      <c r="K58" s="219"/>
      <c r="L58" s="65">
        <f>SUM(L57)</f>
        <v>13</v>
      </c>
      <c r="M58" s="65">
        <f>SUM(M57)</f>
        <v>19884</v>
      </c>
      <c r="N58" s="65">
        <f>SUM(N57)</f>
        <v>86678.18</v>
      </c>
    </row>
    <row r="59" spans="1:14" ht="14.45" customHeight="1">
      <c r="A59" s="58"/>
      <c r="B59" s="212" t="s">
        <v>84</v>
      </c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14"/>
    </row>
    <row r="60" spans="1:14" ht="14.45" customHeight="1">
      <c r="A60" s="58"/>
      <c r="B60" s="46" t="s">
        <v>33</v>
      </c>
      <c r="C60" s="59" t="s">
        <v>34</v>
      </c>
      <c r="D60" s="81">
        <v>1.74</v>
      </c>
      <c r="E60" s="81">
        <v>1.74</v>
      </c>
      <c r="F60" s="81">
        <v>1.74</v>
      </c>
      <c r="G60" s="86">
        <v>1.74</v>
      </c>
      <c r="H60" s="86">
        <v>1.81</v>
      </c>
      <c r="I60" s="86">
        <v>1.74</v>
      </c>
      <c r="J60" s="81">
        <v>1.81</v>
      </c>
      <c r="K60" s="82">
        <v>-3.87</v>
      </c>
      <c r="L60" s="83">
        <v>5</v>
      </c>
      <c r="M60" s="84">
        <v>2198016</v>
      </c>
      <c r="N60" s="84">
        <v>3824547.8399999999</v>
      </c>
    </row>
    <row r="61" spans="1:14" ht="14.45" customHeight="1">
      <c r="A61" s="58"/>
      <c r="B61" s="215" t="s">
        <v>91</v>
      </c>
      <c r="C61" s="216"/>
      <c r="D61" s="217"/>
      <c r="E61" s="221"/>
      <c r="F61" s="221"/>
      <c r="G61" s="221"/>
      <c r="H61" s="221"/>
      <c r="I61" s="221"/>
      <c r="J61" s="221"/>
      <c r="K61" s="219"/>
      <c r="L61" s="65">
        <f>SUM(L59:L60)</f>
        <v>5</v>
      </c>
      <c r="M61" s="65">
        <f>SUM(M59:M60)</f>
        <v>2198016</v>
      </c>
      <c r="N61" s="65">
        <f>SUM(N59:N60)</f>
        <v>3824547.8399999999</v>
      </c>
    </row>
    <row r="62" spans="1:14" ht="14.45" customHeight="1">
      <c r="A62" s="58"/>
      <c r="B62" s="212" t="s">
        <v>84</v>
      </c>
      <c r="C62" s="220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14"/>
    </row>
    <row r="63" spans="1:14" ht="14.45" customHeight="1">
      <c r="A63" s="58"/>
      <c r="B63" s="46" t="s">
        <v>35</v>
      </c>
      <c r="C63" s="59" t="s">
        <v>36</v>
      </c>
      <c r="D63" s="86">
        <v>2.88</v>
      </c>
      <c r="E63" s="86">
        <v>2.89</v>
      </c>
      <c r="F63" s="86">
        <v>2.82</v>
      </c>
      <c r="G63" s="86">
        <v>2.88</v>
      </c>
      <c r="H63" s="86">
        <v>2.84</v>
      </c>
      <c r="I63" s="86">
        <v>2.89</v>
      </c>
      <c r="J63" s="86">
        <v>2.88</v>
      </c>
      <c r="K63" s="91">
        <v>0.35</v>
      </c>
      <c r="L63" s="92">
        <v>26</v>
      </c>
      <c r="M63" s="93">
        <v>6006200</v>
      </c>
      <c r="N63" s="93">
        <v>17275835.329999998</v>
      </c>
    </row>
    <row r="64" spans="1:14" ht="14.45" customHeight="1">
      <c r="A64" s="58"/>
      <c r="B64" s="215" t="s">
        <v>91</v>
      </c>
      <c r="C64" s="216"/>
      <c r="D64" s="217"/>
      <c r="E64" s="221"/>
      <c r="F64" s="221"/>
      <c r="G64" s="221"/>
      <c r="H64" s="221"/>
      <c r="I64" s="221"/>
      <c r="J64" s="221"/>
      <c r="K64" s="219"/>
      <c r="L64" s="65">
        <f>SUM(L63:L63)</f>
        <v>26</v>
      </c>
      <c r="M64" s="65">
        <f>SUM(M63:M63)</f>
        <v>6006200</v>
      </c>
      <c r="N64" s="65">
        <f>SUM(N63:N63)</f>
        <v>17275835.329999998</v>
      </c>
    </row>
    <row r="65" spans="1:14" ht="14.45" customHeight="1">
      <c r="A65" s="58"/>
      <c r="B65" s="212" t="s">
        <v>31</v>
      </c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4"/>
    </row>
    <row r="66" spans="1:14" ht="14.45" customHeight="1">
      <c r="A66" s="58"/>
      <c r="B66" s="46" t="s">
        <v>147</v>
      </c>
      <c r="C66" s="59" t="s">
        <v>148</v>
      </c>
      <c r="D66" s="81">
        <v>32.15</v>
      </c>
      <c r="E66" s="81">
        <v>32.15</v>
      </c>
      <c r="F66" s="81">
        <v>32.15</v>
      </c>
      <c r="G66" s="86">
        <v>32.15</v>
      </c>
      <c r="H66" s="86">
        <v>32.200000000000003</v>
      </c>
      <c r="I66" s="86">
        <v>32.15</v>
      </c>
      <c r="J66" s="81">
        <v>32.200000000000003</v>
      </c>
      <c r="K66" s="82">
        <v>-0.16</v>
      </c>
      <c r="L66" s="83">
        <v>2</v>
      </c>
      <c r="M66" s="84">
        <v>624</v>
      </c>
      <c r="N66" s="84">
        <v>20061.599999999999</v>
      </c>
    </row>
    <row r="67" spans="1:14" ht="14.45" customHeight="1">
      <c r="A67" s="58"/>
      <c r="B67" s="215" t="s">
        <v>92</v>
      </c>
      <c r="C67" s="216"/>
      <c r="D67" s="217"/>
      <c r="E67" s="218"/>
      <c r="F67" s="218"/>
      <c r="G67" s="218"/>
      <c r="H67" s="218"/>
      <c r="I67" s="218"/>
      <c r="J67" s="218"/>
      <c r="K67" s="219"/>
      <c r="L67" s="65">
        <f>L66</f>
        <v>2</v>
      </c>
      <c r="M67" s="65">
        <f t="shared" ref="M67:N67" si="0">M66</f>
        <v>624</v>
      </c>
      <c r="N67" s="65">
        <f t="shared" si="0"/>
        <v>20061.599999999999</v>
      </c>
    </row>
    <row r="68" spans="1:14" s="52" customFormat="1" ht="14.45" customHeight="1">
      <c r="B68" s="66" t="s">
        <v>135</v>
      </c>
      <c r="C68" s="206"/>
      <c r="D68" s="207"/>
      <c r="E68" s="207"/>
      <c r="F68" s="207"/>
      <c r="G68" s="207"/>
      <c r="H68" s="207"/>
      <c r="I68" s="207"/>
      <c r="J68" s="207"/>
      <c r="K68" s="208"/>
      <c r="L68" s="67">
        <f>L64+L55+L58+L67+L61</f>
        <v>52</v>
      </c>
      <c r="M68" s="67">
        <f>M64+M55+M58+M67+M61</f>
        <v>11346953</v>
      </c>
      <c r="N68" s="67">
        <f>N64+N55+N58+N67+N61</f>
        <v>23047913.939999998</v>
      </c>
    </row>
    <row r="69" spans="1:14" s="52" customFormat="1" ht="19.5" customHeight="1">
      <c r="A69" s="51"/>
      <c r="B69" s="209" t="s">
        <v>329</v>
      </c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1"/>
    </row>
    <row r="70" spans="1:14" s="52" customFormat="1" ht="48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4" ht="14.45" customHeight="1">
      <c r="A71" s="58"/>
      <c r="B71" s="212" t="s">
        <v>84</v>
      </c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14"/>
    </row>
    <row r="72" spans="1:14" ht="14.45" customHeight="1">
      <c r="A72" s="58"/>
      <c r="B72" s="46" t="s">
        <v>230</v>
      </c>
      <c r="C72" s="59" t="s">
        <v>231</v>
      </c>
      <c r="D72" s="86">
        <v>1.1100000000000001</v>
      </c>
      <c r="E72" s="86">
        <v>1.1499999999999999</v>
      </c>
      <c r="F72" s="86">
        <v>1.1100000000000001</v>
      </c>
      <c r="G72" s="86">
        <v>1.1499999999999999</v>
      </c>
      <c r="H72" s="86">
        <v>1.06</v>
      </c>
      <c r="I72" s="86">
        <v>1.1499999999999999</v>
      </c>
      <c r="J72" s="86">
        <v>1.1100000000000001</v>
      </c>
      <c r="K72" s="91">
        <v>3.6</v>
      </c>
      <c r="L72" s="92">
        <v>7</v>
      </c>
      <c r="M72" s="93">
        <v>5947331</v>
      </c>
      <c r="N72" s="93">
        <v>6838537.4100000001</v>
      </c>
    </row>
    <row r="73" spans="1:14" ht="14.45" customHeight="1">
      <c r="A73" s="58"/>
      <c r="B73" s="46" t="s">
        <v>86</v>
      </c>
      <c r="C73" s="59" t="s">
        <v>42</v>
      </c>
      <c r="D73" s="86">
        <v>1.7</v>
      </c>
      <c r="E73" s="86">
        <v>1.7</v>
      </c>
      <c r="F73" s="86">
        <v>1.7</v>
      </c>
      <c r="G73" s="86">
        <v>1.7</v>
      </c>
      <c r="H73" s="86">
        <v>1.7</v>
      </c>
      <c r="I73" s="86">
        <v>1.7</v>
      </c>
      <c r="J73" s="86">
        <v>1.7</v>
      </c>
      <c r="K73" s="91">
        <v>0</v>
      </c>
      <c r="L73" s="92">
        <v>1</v>
      </c>
      <c r="M73" s="93">
        <v>5847</v>
      </c>
      <c r="N73" s="93">
        <v>9939.9</v>
      </c>
    </row>
    <row r="74" spans="1:14" ht="14.45" customHeight="1">
      <c r="A74" s="58"/>
      <c r="B74" s="215" t="s">
        <v>91</v>
      </c>
      <c r="C74" s="216"/>
      <c r="D74" s="217"/>
      <c r="E74" s="221"/>
      <c r="F74" s="221"/>
      <c r="G74" s="221"/>
      <c r="H74" s="221"/>
      <c r="I74" s="221"/>
      <c r="J74" s="221"/>
      <c r="K74" s="219"/>
      <c r="L74" s="65">
        <f>SUM(L72:L73)</f>
        <v>8</v>
      </c>
      <c r="M74" s="65">
        <f>SUM(M72:M73)</f>
        <v>5953178</v>
      </c>
      <c r="N74" s="65">
        <f>SUM(N72:N73)</f>
        <v>6848477.3100000005</v>
      </c>
    </row>
    <row r="75" spans="1:14" ht="14.45" customHeight="1">
      <c r="A75" s="58"/>
      <c r="B75" s="212" t="s">
        <v>84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</row>
    <row r="76" spans="1:14" ht="14.45" customHeight="1">
      <c r="A76" s="58"/>
      <c r="B76" s="101" t="s">
        <v>311</v>
      </c>
      <c r="C76" s="102" t="s">
        <v>312</v>
      </c>
      <c r="D76" s="94">
        <v>1.62</v>
      </c>
      <c r="E76" s="94">
        <v>1.62</v>
      </c>
      <c r="F76" s="95">
        <v>1.62</v>
      </c>
      <c r="G76" s="95">
        <v>1.62</v>
      </c>
      <c r="H76" s="95">
        <v>1.62</v>
      </c>
      <c r="I76" s="95">
        <v>1.62</v>
      </c>
      <c r="J76" s="95">
        <v>1.62</v>
      </c>
      <c r="K76" s="98">
        <v>0</v>
      </c>
      <c r="L76" s="99">
        <v>4</v>
      </c>
      <c r="M76" s="100">
        <v>1070664</v>
      </c>
      <c r="N76" s="100">
        <v>1734475.68</v>
      </c>
    </row>
    <row r="77" spans="1:14" ht="14.45" customHeight="1">
      <c r="A77" s="58"/>
      <c r="B77" s="101" t="s">
        <v>170</v>
      </c>
      <c r="C77" s="102" t="s">
        <v>171</v>
      </c>
      <c r="D77" s="94">
        <v>1.35</v>
      </c>
      <c r="E77" s="94">
        <v>1.37</v>
      </c>
      <c r="F77" s="95">
        <v>1.35</v>
      </c>
      <c r="G77" s="95">
        <v>1.36</v>
      </c>
      <c r="H77" s="95">
        <v>1.31</v>
      </c>
      <c r="I77" s="95">
        <v>1.37</v>
      </c>
      <c r="J77" s="95">
        <v>1.35</v>
      </c>
      <c r="K77" s="98">
        <v>1.48</v>
      </c>
      <c r="L77" s="99">
        <v>2</v>
      </c>
      <c r="M77" s="100">
        <v>31810</v>
      </c>
      <c r="N77" s="100">
        <v>43143.5</v>
      </c>
    </row>
    <row r="78" spans="1:14" ht="14.45" customHeight="1">
      <c r="A78" s="58"/>
      <c r="B78" s="101" t="s">
        <v>282</v>
      </c>
      <c r="C78" s="102" t="s">
        <v>281</v>
      </c>
      <c r="D78" s="94">
        <v>2.63</v>
      </c>
      <c r="E78" s="94">
        <v>2.63</v>
      </c>
      <c r="F78" s="95">
        <v>2.59</v>
      </c>
      <c r="G78" s="95">
        <v>2.6</v>
      </c>
      <c r="H78" s="95">
        <v>2.57</v>
      </c>
      <c r="I78" s="95">
        <v>2.59</v>
      </c>
      <c r="J78" s="95">
        <v>2.63</v>
      </c>
      <c r="K78" s="98">
        <v>-1.52</v>
      </c>
      <c r="L78" s="99">
        <v>10</v>
      </c>
      <c r="M78" s="100">
        <v>636239</v>
      </c>
      <c r="N78" s="100">
        <v>1654508.57</v>
      </c>
    </row>
    <row r="79" spans="1:14" ht="14.45" customHeight="1">
      <c r="A79" s="58"/>
      <c r="B79" s="101" t="s">
        <v>110</v>
      </c>
      <c r="C79" s="102" t="s">
        <v>111</v>
      </c>
      <c r="D79" s="94">
        <v>1.3</v>
      </c>
      <c r="E79" s="95">
        <v>1.3</v>
      </c>
      <c r="F79" s="95">
        <v>1.3</v>
      </c>
      <c r="G79" s="95">
        <v>1.3</v>
      </c>
      <c r="H79" s="94">
        <v>1.3</v>
      </c>
      <c r="I79" s="95">
        <v>1.3</v>
      </c>
      <c r="J79" s="95">
        <v>1.3</v>
      </c>
      <c r="K79" s="98">
        <v>0</v>
      </c>
      <c r="L79" s="99">
        <v>1</v>
      </c>
      <c r="M79" s="100">
        <v>100000</v>
      </c>
      <c r="N79" s="100">
        <v>130000</v>
      </c>
    </row>
    <row r="80" spans="1:14" ht="14.45" customHeight="1">
      <c r="A80" s="58"/>
      <c r="B80" s="101" t="s">
        <v>38</v>
      </c>
      <c r="C80" s="102" t="s">
        <v>39</v>
      </c>
      <c r="D80" s="94">
        <v>1.21</v>
      </c>
      <c r="E80" s="94">
        <v>1.21</v>
      </c>
      <c r="F80" s="95">
        <v>1.21</v>
      </c>
      <c r="G80" s="95">
        <v>1.21</v>
      </c>
      <c r="H80" s="95">
        <v>1.21</v>
      </c>
      <c r="I80" s="95">
        <v>1.21</v>
      </c>
      <c r="J80" s="95">
        <v>1.21</v>
      </c>
      <c r="K80" s="98">
        <v>0</v>
      </c>
      <c r="L80" s="99">
        <v>6</v>
      </c>
      <c r="M80" s="100">
        <v>1675289</v>
      </c>
      <c r="N80" s="100">
        <v>2027099.69</v>
      </c>
    </row>
    <row r="81" spans="1:14" ht="14.45" customHeight="1">
      <c r="A81" s="58"/>
      <c r="B81" s="215" t="s">
        <v>91</v>
      </c>
      <c r="C81" s="216"/>
      <c r="D81" s="217"/>
      <c r="E81" s="218"/>
      <c r="F81" s="218"/>
      <c r="G81" s="218"/>
      <c r="H81" s="218"/>
      <c r="I81" s="218"/>
      <c r="J81" s="218"/>
      <c r="K81" s="219"/>
      <c r="L81" s="65">
        <f>SUM(L76:L80)</f>
        <v>23</v>
      </c>
      <c r="M81" s="65">
        <f>SUM(M76:M80)</f>
        <v>3514002</v>
      </c>
      <c r="N81" s="65">
        <f>SUM(N76:N80)</f>
        <v>5589227.4399999995</v>
      </c>
    </row>
    <row r="82" spans="1:14" ht="14.45" customHeight="1">
      <c r="A82" s="58"/>
      <c r="B82" s="212" t="s">
        <v>31</v>
      </c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4"/>
    </row>
    <row r="83" spans="1:14" ht="14.45" customHeight="1">
      <c r="A83" s="58"/>
      <c r="B83" s="101" t="s">
        <v>269</v>
      </c>
      <c r="C83" s="102" t="s">
        <v>270</v>
      </c>
      <c r="D83" s="81">
        <v>18.350000000000001</v>
      </c>
      <c r="E83" s="81">
        <v>18.350000000000001</v>
      </c>
      <c r="F83" s="81">
        <v>18.350000000000001</v>
      </c>
      <c r="G83" s="86">
        <v>18.350000000000001</v>
      </c>
      <c r="H83" s="86">
        <v>18.41</v>
      </c>
      <c r="I83" s="86">
        <v>18.350000000000001</v>
      </c>
      <c r="J83" s="81">
        <v>18.350000000000001</v>
      </c>
      <c r="K83" s="82">
        <v>0</v>
      </c>
      <c r="L83" s="83">
        <v>2</v>
      </c>
      <c r="M83" s="84">
        <v>1892</v>
      </c>
      <c r="N83" s="84">
        <v>34718.199999999997</v>
      </c>
    </row>
    <row r="84" spans="1:14" ht="14.45" customHeight="1">
      <c r="A84" s="58"/>
      <c r="B84" s="215" t="s">
        <v>92</v>
      </c>
      <c r="C84" s="216"/>
      <c r="D84" s="217"/>
      <c r="E84" s="218"/>
      <c r="F84" s="218"/>
      <c r="G84" s="218"/>
      <c r="H84" s="218"/>
      <c r="I84" s="218"/>
      <c r="J84" s="218"/>
      <c r="K84" s="219"/>
      <c r="L84" s="65">
        <f>L83</f>
        <v>2</v>
      </c>
      <c r="M84" s="65">
        <f t="shared" ref="M84:N84" si="1">M83</f>
        <v>1892</v>
      </c>
      <c r="N84" s="65">
        <f t="shared" si="1"/>
        <v>34718.199999999997</v>
      </c>
    </row>
    <row r="85" spans="1:14" ht="14.45" customHeight="1">
      <c r="A85" s="58"/>
      <c r="B85" s="212" t="s">
        <v>85</v>
      </c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4"/>
    </row>
    <row r="86" spans="1:14" ht="14.45" customHeight="1">
      <c r="A86" s="58"/>
      <c r="B86" s="46" t="s">
        <v>224</v>
      </c>
      <c r="C86" s="59" t="s">
        <v>225</v>
      </c>
      <c r="D86" s="63">
        <v>4.9000000000000004</v>
      </c>
      <c r="E86" s="81">
        <v>4.9000000000000004</v>
      </c>
      <c r="F86" s="81">
        <v>4.9000000000000004</v>
      </c>
      <c r="G86" s="81">
        <v>4.9000000000000004</v>
      </c>
      <c r="H86" s="81">
        <v>4.9000000000000004</v>
      </c>
      <c r="I86" s="81">
        <v>4.9000000000000004</v>
      </c>
      <c r="J86" s="81">
        <v>4.9000000000000004</v>
      </c>
      <c r="K86" s="103">
        <v>0</v>
      </c>
      <c r="L86" s="83">
        <v>29</v>
      </c>
      <c r="M86" s="84">
        <v>8740405</v>
      </c>
      <c r="N86" s="84">
        <v>42827984.5</v>
      </c>
    </row>
    <row r="87" spans="1:14" ht="14.45" customHeight="1">
      <c r="A87" s="58"/>
      <c r="B87" s="215" t="s">
        <v>217</v>
      </c>
      <c r="C87" s="216"/>
      <c r="D87" s="217"/>
      <c r="E87" s="218"/>
      <c r="F87" s="218"/>
      <c r="G87" s="218"/>
      <c r="H87" s="218"/>
      <c r="I87" s="218"/>
      <c r="J87" s="218"/>
      <c r="K87" s="219"/>
      <c r="L87" s="64">
        <f>L86</f>
        <v>29</v>
      </c>
      <c r="M87" s="64">
        <f t="shared" ref="M87:N87" si="2">M86</f>
        <v>8740405</v>
      </c>
      <c r="N87" s="84">
        <f t="shared" si="2"/>
        <v>42827984.5</v>
      </c>
    </row>
    <row r="88" spans="1:14" s="52" customFormat="1" ht="14.45" customHeight="1">
      <c r="B88" s="66" t="s">
        <v>71</v>
      </c>
      <c r="C88" s="206"/>
      <c r="D88" s="207"/>
      <c r="E88" s="207"/>
      <c r="F88" s="207"/>
      <c r="G88" s="207"/>
      <c r="H88" s="207"/>
      <c r="I88" s="207"/>
      <c r="J88" s="207"/>
      <c r="K88" s="208"/>
      <c r="L88" s="67">
        <f>L87+L84+L81+L74</f>
        <v>62</v>
      </c>
      <c r="M88" s="67">
        <f>M87+M84+M81+M74</f>
        <v>18209477</v>
      </c>
      <c r="N88" s="67">
        <f>N87+N84+N81+N74</f>
        <v>55300407.450000003</v>
      </c>
    </row>
    <row r="89" spans="1:14" s="52" customFormat="1" ht="14.45" customHeight="1">
      <c r="B89" s="66" t="s">
        <v>40</v>
      </c>
      <c r="C89" s="206"/>
      <c r="D89" s="207"/>
      <c r="E89" s="207"/>
      <c r="F89" s="207"/>
      <c r="G89" s="207"/>
      <c r="H89" s="207"/>
      <c r="I89" s="207"/>
      <c r="J89" s="207"/>
      <c r="K89" s="208"/>
      <c r="L89" s="67">
        <f>L88+L68+L49</f>
        <v>954</v>
      </c>
      <c r="M89" s="67">
        <f>M88+M68+M49</f>
        <v>1107658467</v>
      </c>
      <c r="N89" s="67">
        <f>N88+N68+N49</f>
        <v>870815713.38999999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5">
    <mergeCell ref="B67:C67"/>
    <mergeCell ref="D67:K67"/>
    <mergeCell ref="D36:K36"/>
    <mergeCell ref="B36:C36"/>
    <mergeCell ref="C49:K49"/>
    <mergeCell ref="B37:N37"/>
    <mergeCell ref="D43:K43"/>
    <mergeCell ref="B43:C43"/>
    <mergeCell ref="B44:N44"/>
    <mergeCell ref="B48:C48"/>
    <mergeCell ref="D48:K48"/>
    <mergeCell ref="B64:C64"/>
    <mergeCell ref="D64:K64"/>
    <mergeCell ref="B58:C58"/>
    <mergeCell ref="D58:K58"/>
    <mergeCell ref="B50:N50"/>
    <mergeCell ref="B65:N65"/>
    <mergeCell ref="D25:K25"/>
    <mergeCell ref="B52:N52"/>
    <mergeCell ref="B55:C55"/>
    <mergeCell ref="D55:K55"/>
    <mergeCell ref="B56:N56"/>
    <mergeCell ref="B62:N62"/>
    <mergeCell ref="B31:N31"/>
    <mergeCell ref="B59:N59"/>
    <mergeCell ref="B61:C61"/>
    <mergeCell ref="D61:K61"/>
    <mergeCell ref="B22:C22"/>
    <mergeCell ref="D22:K22"/>
    <mergeCell ref="B26:N26"/>
    <mergeCell ref="B30:C30"/>
    <mergeCell ref="D30:K30"/>
    <mergeCell ref="B23:N23"/>
    <mergeCell ref="B25:C25"/>
    <mergeCell ref="B1:N1"/>
    <mergeCell ref="B3:N3"/>
    <mergeCell ref="B18:C18"/>
    <mergeCell ref="D18:K18"/>
    <mergeCell ref="B19:N19"/>
    <mergeCell ref="C68:K68"/>
    <mergeCell ref="C89:K89"/>
    <mergeCell ref="B69:N69"/>
    <mergeCell ref="C88:K88"/>
    <mergeCell ref="B75:N75"/>
    <mergeCell ref="B81:C81"/>
    <mergeCell ref="D81:K81"/>
    <mergeCell ref="B85:N85"/>
    <mergeCell ref="B87:C87"/>
    <mergeCell ref="D87:K87"/>
    <mergeCell ref="B84:C84"/>
    <mergeCell ref="D84:K84"/>
    <mergeCell ref="B82:N82"/>
    <mergeCell ref="B71:N71"/>
    <mergeCell ref="B74:C74"/>
    <mergeCell ref="D74:K74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6"/>
  <sheetViews>
    <sheetView topLeftCell="A4" zoomScale="115" zoomScaleNormal="115" workbookViewId="0">
      <selection activeCell="H13" sqref="H1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6" t="s">
        <v>328</v>
      </c>
      <c r="B1" s="226"/>
      <c r="C1" s="226"/>
      <c r="D1" s="226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95" customHeight="1">
      <c r="A3" s="227" t="s">
        <v>29</v>
      </c>
      <c r="B3" s="228"/>
      <c r="C3" s="228"/>
      <c r="D3" s="229"/>
    </row>
    <row r="4" spans="1:4" ht="12.95" customHeight="1">
      <c r="A4" s="46" t="s">
        <v>145</v>
      </c>
      <c r="B4" s="59" t="s">
        <v>146</v>
      </c>
      <c r="C4" s="81">
        <v>1.1000000000000001</v>
      </c>
      <c r="D4" s="81">
        <v>1.1000000000000001</v>
      </c>
    </row>
    <row r="5" spans="1:4" ht="12.95" customHeight="1">
      <c r="A5" s="46" t="s">
        <v>222</v>
      </c>
      <c r="B5" s="59" t="s">
        <v>223</v>
      </c>
      <c r="C5" s="81">
        <v>0.05</v>
      </c>
      <c r="D5" s="81">
        <v>0.05</v>
      </c>
    </row>
    <row r="6" spans="1:4" ht="12.95" customHeight="1">
      <c r="A6" s="46" t="s">
        <v>260</v>
      </c>
      <c r="B6" s="59" t="s">
        <v>174</v>
      </c>
      <c r="C6" s="81">
        <v>0.17</v>
      </c>
      <c r="D6" s="81">
        <v>0.17</v>
      </c>
    </row>
    <row r="7" spans="1:4" ht="12.95" customHeight="1">
      <c r="A7" s="46" t="s">
        <v>193</v>
      </c>
      <c r="B7" s="59" t="s">
        <v>194</v>
      </c>
      <c r="C7" s="47">
        <v>0.78</v>
      </c>
      <c r="D7" s="47">
        <v>0.78</v>
      </c>
    </row>
    <row r="8" spans="1:4" ht="12.95" customHeight="1">
      <c r="A8" s="46" t="s">
        <v>183</v>
      </c>
      <c r="B8" s="59" t="s">
        <v>184</v>
      </c>
      <c r="C8" s="47">
        <v>2.2000000000000002</v>
      </c>
      <c r="D8" s="47">
        <v>2.2000000000000002</v>
      </c>
    </row>
    <row r="9" spans="1:4" ht="12.95" customHeight="1">
      <c r="A9" s="223" t="s">
        <v>94</v>
      </c>
      <c r="B9" s="224" t="s">
        <v>94</v>
      </c>
      <c r="C9" s="224"/>
      <c r="D9" s="225"/>
    </row>
    <row r="10" spans="1:4" ht="12.95" customHeight="1">
      <c r="A10" s="46" t="s">
        <v>137</v>
      </c>
      <c r="B10" s="59" t="s">
        <v>136</v>
      </c>
      <c r="C10" s="121">
        <v>0.76</v>
      </c>
      <c r="D10" s="121">
        <v>0.76</v>
      </c>
    </row>
    <row r="11" spans="1:4" ht="12.95" customHeight="1">
      <c r="A11" s="46" t="s">
        <v>215</v>
      </c>
      <c r="B11" s="59" t="s">
        <v>216</v>
      </c>
      <c r="C11" s="121">
        <v>0.43</v>
      </c>
      <c r="D11" s="121">
        <v>0.43</v>
      </c>
    </row>
    <row r="12" spans="1:4" ht="12.95" customHeight="1">
      <c r="A12" s="223" t="s">
        <v>83</v>
      </c>
      <c r="B12" s="224"/>
      <c r="C12" s="224"/>
      <c r="D12" s="225"/>
    </row>
    <row r="13" spans="1:4" ht="12.95" customHeight="1">
      <c r="A13" s="46" t="s">
        <v>96</v>
      </c>
      <c r="B13" s="59" t="s">
        <v>95</v>
      </c>
      <c r="C13" s="86">
        <v>7</v>
      </c>
      <c r="D13" s="86">
        <v>7</v>
      </c>
    </row>
    <row r="14" spans="1:4" ht="12.95" customHeight="1">
      <c r="A14" s="46" t="s">
        <v>207</v>
      </c>
      <c r="B14" s="59" t="s">
        <v>208</v>
      </c>
      <c r="C14" s="86">
        <v>0.71</v>
      </c>
      <c r="D14" s="86">
        <v>0.71</v>
      </c>
    </row>
    <row r="15" spans="1:4" ht="12.95" customHeight="1">
      <c r="A15" s="46" t="s">
        <v>187</v>
      </c>
      <c r="B15" s="59" t="s">
        <v>188</v>
      </c>
      <c r="C15" s="86">
        <v>0.6</v>
      </c>
      <c r="D15" s="86">
        <v>0.6</v>
      </c>
    </row>
    <row r="16" spans="1:4" ht="12.95" customHeight="1">
      <c r="A16" s="223" t="s">
        <v>84</v>
      </c>
      <c r="B16" s="224"/>
      <c r="C16" s="224"/>
      <c r="D16" s="225"/>
    </row>
    <row r="17" spans="1:4" ht="12.95" customHeight="1">
      <c r="A17" s="46" t="s">
        <v>172</v>
      </c>
      <c r="B17" s="59" t="s">
        <v>173</v>
      </c>
      <c r="C17" s="298">
        <v>2.4</v>
      </c>
      <c r="D17" s="298">
        <v>2.4500000000000002</v>
      </c>
    </row>
    <row r="18" spans="1:4" ht="12.95" customHeight="1">
      <c r="A18" s="46" t="s">
        <v>175</v>
      </c>
      <c r="B18" s="59" t="s">
        <v>140</v>
      </c>
      <c r="C18" s="121">
        <v>2.2999999999999998</v>
      </c>
      <c r="D18" s="121">
        <v>2.2999999999999998</v>
      </c>
    </row>
    <row r="19" spans="1:4" ht="12.95" customHeight="1">
      <c r="A19" s="46" t="s">
        <v>191</v>
      </c>
      <c r="B19" s="59" t="s">
        <v>192</v>
      </c>
      <c r="C19" s="121">
        <v>1.24</v>
      </c>
      <c r="D19" s="121">
        <v>1.24</v>
      </c>
    </row>
    <row r="20" spans="1:4" ht="12.95" customHeight="1">
      <c r="A20" s="46" t="s">
        <v>197</v>
      </c>
      <c r="B20" s="59" t="s">
        <v>198</v>
      </c>
      <c r="C20" s="121">
        <v>2.4</v>
      </c>
      <c r="D20" s="121">
        <v>2.4</v>
      </c>
    </row>
    <row r="21" spans="1:4" ht="12.95" customHeight="1">
      <c r="A21" s="46" t="s">
        <v>97</v>
      </c>
      <c r="B21" s="59" t="s">
        <v>98</v>
      </c>
      <c r="C21" s="121">
        <v>5.77</v>
      </c>
      <c r="D21" s="133">
        <v>5.77</v>
      </c>
    </row>
    <row r="22" spans="1:4" ht="12.95" customHeight="1">
      <c r="A22" s="46" t="s">
        <v>124</v>
      </c>
      <c r="B22" s="59" t="s">
        <v>125</v>
      </c>
      <c r="C22" s="121">
        <v>1.9</v>
      </c>
      <c r="D22" s="121">
        <v>1.9</v>
      </c>
    </row>
    <row r="23" spans="1:4" ht="12.95" customHeight="1">
      <c r="A23" s="227" t="s">
        <v>31</v>
      </c>
      <c r="B23" s="228" t="s">
        <v>31</v>
      </c>
      <c r="C23" s="228"/>
      <c r="D23" s="229"/>
    </row>
    <row r="24" spans="1:4" ht="12.95" customHeight="1">
      <c r="A24" s="46" t="s">
        <v>252</v>
      </c>
      <c r="B24" s="59" t="s">
        <v>253</v>
      </c>
      <c r="C24" s="121">
        <v>102</v>
      </c>
      <c r="D24" s="121">
        <v>102</v>
      </c>
    </row>
    <row r="25" spans="1:4" ht="12.95" customHeight="1">
      <c r="A25" s="46" t="s">
        <v>211</v>
      </c>
      <c r="B25" s="59" t="s">
        <v>212</v>
      </c>
      <c r="C25" s="121">
        <v>9.25</v>
      </c>
      <c r="D25" s="121">
        <v>9.25</v>
      </c>
    </row>
    <row r="26" spans="1:4" ht="12.95" customHeight="1">
      <c r="A26" s="227" t="s">
        <v>85</v>
      </c>
      <c r="B26" s="228"/>
      <c r="C26" s="228"/>
      <c r="D26" s="229"/>
    </row>
    <row r="27" spans="1:4" ht="12.95" customHeight="1">
      <c r="A27" s="46" t="s">
        <v>209</v>
      </c>
      <c r="B27" s="59" t="s">
        <v>210</v>
      </c>
      <c r="C27" s="63">
        <v>4.3</v>
      </c>
      <c r="D27" s="63">
        <v>4.3</v>
      </c>
    </row>
    <row r="28" spans="1:4" ht="12.95" customHeight="1">
      <c r="A28" s="46" t="s">
        <v>236</v>
      </c>
      <c r="B28" s="59" t="s">
        <v>237</v>
      </c>
      <c r="C28" s="63">
        <v>10</v>
      </c>
      <c r="D28" s="63">
        <v>10</v>
      </c>
    </row>
    <row r="29" spans="1:4" ht="12.95" customHeight="1">
      <c r="A29" s="46" t="s">
        <v>285</v>
      </c>
      <c r="B29" s="59" t="s">
        <v>286</v>
      </c>
      <c r="C29" s="63">
        <v>5.99</v>
      </c>
      <c r="D29" s="63">
        <v>5.99</v>
      </c>
    </row>
    <row r="30" spans="1:4" ht="13.5" customHeight="1">
      <c r="A30" s="74" t="s">
        <v>41</v>
      </c>
      <c r="B30" s="74" t="s">
        <v>20</v>
      </c>
      <c r="C30" s="74" t="s">
        <v>93</v>
      </c>
      <c r="D30" s="74" t="s">
        <v>19</v>
      </c>
    </row>
    <row r="31" spans="1:4" ht="12.95" customHeight="1">
      <c r="A31" s="223" t="s">
        <v>29</v>
      </c>
      <c r="B31" s="224"/>
      <c r="C31" s="224"/>
      <c r="D31" s="225"/>
    </row>
    <row r="32" spans="1:4" ht="12.95" customHeight="1">
      <c r="A32" s="46" t="s">
        <v>239</v>
      </c>
      <c r="B32" s="59" t="s">
        <v>238</v>
      </c>
      <c r="C32" s="121">
        <v>0.2</v>
      </c>
      <c r="D32" s="121">
        <v>0.2</v>
      </c>
    </row>
    <row r="33" spans="1:4" ht="12.95" customHeight="1">
      <c r="A33" s="46" t="s">
        <v>307</v>
      </c>
      <c r="B33" s="59" t="s">
        <v>308</v>
      </c>
      <c r="C33" s="121">
        <v>1</v>
      </c>
      <c r="D33" s="121">
        <v>1</v>
      </c>
    </row>
    <row r="34" spans="1:4" ht="12.95" customHeight="1">
      <c r="A34" s="46" t="s">
        <v>278</v>
      </c>
      <c r="B34" s="59" t="s">
        <v>279</v>
      </c>
      <c r="C34" s="121">
        <v>0.11</v>
      </c>
      <c r="D34" s="121">
        <v>0.11</v>
      </c>
    </row>
    <row r="35" spans="1:4" ht="12.95" customHeight="1">
      <c r="A35" s="46" t="s">
        <v>305</v>
      </c>
      <c r="B35" s="59" t="s">
        <v>306</v>
      </c>
      <c r="C35" s="121">
        <v>1.05</v>
      </c>
      <c r="D35" s="121">
        <v>1.05</v>
      </c>
    </row>
    <row r="36" spans="1:4" ht="12.95" customHeight="1">
      <c r="A36" s="46" t="s">
        <v>164</v>
      </c>
      <c r="B36" s="59" t="s">
        <v>165</v>
      </c>
      <c r="C36" s="121">
        <v>0.1</v>
      </c>
      <c r="D36" s="121">
        <v>0.1</v>
      </c>
    </row>
    <row r="37" spans="1:4" ht="12.95" customHeight="1">
      <c r="A37" s="46" t="s">
        <v>301</v>
      </c>
      <c r="B37" s="59" t="s">
        <v>302</v>
      </c>
      <c r="C37" s="86">
        <v>0.85</v>
      </c>
      <c r="D37" s="81">
        <v>0.85</v>
      </c>
    </row>
    <row r="38" spans="1:4" ht="12.95" customHeight="1">
      <c r="A38" s="46" t="s">
        <v>181</v>
      </c>
      <c r="B38" s="59" t="s">
        <v>182</v>
      </c>
      <c r="C38" s="86">
        <v>0.25</v>
      </c>
      <c r="D38" s="81">
        <v>0.25</v>
      </c>
    </row>
    <row r="39" spans="1:4" ht="12.95" customHeight="1">
      <c r="A39" s="46" t="s">
        <v>201</v>
      </c>
      <c r="B39" s="59" t="s">
        <v>202</v>
      </c>
      <c r="C39" s="81">
        <v>1</v>
      </c>
      <c r="D39" s="81">
        <v>1.01</v>
      </c>
    </row>
    <row r="40" spans="1:4" ht="12.95" customHeight="1">
      <c r="A40" s="46" t="s">
        <v>139</v>
      </c>
      <c r="B40" s="59" t="s">
        <v>138</v>
      </c>
      <c r="C40" s="86">
        <v>1</v>
      </c>
      <c r="D40" s="86">
        <v>1</v>
      </c>
    </row>
    <row r="41" spans="1:4" ht="12.95" customHeight="1">
      <c r="A41" s="46" t="s">
        <v>283</v>
      </c>
      <c r="B41" s="59" t="s">
        <v>284</v>
      </c>
      <c r="C41" s="86">
        <v>1</v>
      </c>
      <c r="D41" s="94">
        <v>1</v>
      </c>
    </row>
    <row r="42" spans="1:4" ht="12.95" customHeight="1">
      <c r="A42" s="46" t="s">
        <v>101</v>
      </c>
      <c r="B42" s="59" t="s">
        <v>102</v>
      </c>
      <c r="C42" s="86">
        <v>0.05</v>
      </c>
      <c r="D42" s="86">
        <v>0.05</v>
      </c>
    </row>
    <row r="43" spans="1:4" ht="12.95" customHeight="1">
      <c r="A43" s="89" t="s">
        <v>254</v>
      </c>
      <c r="B43" s="90" t="s">
        <v>255</v>
      </c>
      <c r="C43" s="86">
        <v>1</v>
      </c>
      <c r="D43" s="86">
        <v>1</v>
      </c>
    </row>
    <row r="44" spans="1:4" ht="12.95" customHeight="1">
      <c r="A44" s="46" t="s">
        <v>105</v>
      </c>
      <c r="B44" s="59" t="s">
        <v>106</v>
      </c>
      <c r="C44" s="86">
        <v>0.09</v>
      </c>
      <c r="D44" s="86">
        <v>0.09</v>
      </c>
    </row>
    <row r="45" spans="1:4" ht="12.95" customHeight="1">
      <c r="A45" s="46" t="s">
        <v>220</v>
      </c>
      <c r="B45" s="59" t="s">
        <v>221</v>
      </c>
      <c r="C45" s="86">
        <v>0.75</v>
      </c>
      <c r="D45" s="86">
        <v>0.75</v>
      </c>
    </row>
    <row r="46" spans="1:4" ht="12.95" customHeight="1">
      <c r="A46" s="46" t="s">
        <v>168</v>
      </c>
      <c r="B46" s="59" t="s">
        <v>169</v>
      </c>
      <c r="C46" s="86">
        <v>1</v>
      </c>
      <c r="D46" s="86">
        <v>1</v>
      </c>
    </row>
    <row r="47" spans="1:4" ht="12.95" customHeight="1">
      <c r="A47" s="46" t="s">
        <v>103</v>
      </c>
      <c r="B47" s="59" t="s">
        <v>104</v>
      </c>
      <c r="C47" s="86">
        <v>0.94</v>
      </c>
      <c r="D47" s="86">
        <v>0.94</v>
      </c>
    </row>
    <row r="48" spans="1:4" ht="12.95" customHeight="1">
      <c r="A48" s="87" t="s">
        <v>246</v>
      </c>
      <c r="B48" s="88" t="s">
        <v>247</v>
      </c>
      <c r="C48" s="86">
        <v>1</v>
      </c>
      <c r="D48" s="86">
        <v>1</v>
      </c>
    </row>
    <row r="49" spans="1:4" ht="12.95" customHeight="1">
      <c r="A49" s="223" t="s">
        <v>180</v>
      </c>
      <c r="B49" s="224"/>
      <c r="C49" s="224"/>
      <c r="D49" s="225"/>
    </row>
    <row r="50" spans="1:4" ht="12.95" customHeight="1">
      <c r="A50" s="46" t="s">
        <v>304</v>
      </c>
      <c r="B50" s="59" t="s">
        <v>303</v>
      </c>
      <c r="C50" s="81">
        <v>0.69</v>
      </c>
      <c r="D50" s="81">
        <v>0.69</v>
      </c>
    </row>
    <row r="51" spans="1:4" ht="12.95" customHeight="1">
      <c r="A51" s="46" t="s">
        <v>179</v>
      </c>
      <c r="B51" s="59" t="s">
        <v>178</v>
      </c>
      <c r="C51" s="81">
        <v>1.2</v>
      </c>
      <c r="D51" s="121">
        <v>1.2</v>
      </c>
    </row>
    <row r="52" spans="1:4" ht="12.95" customHeight="1">
      <c r="A52" s="223" t="s">
        <v>94</v>
      </c>
      <c r="B52" s="224" t="s">
        <v>94</v>
      </c>
      <c r="C52" s="224"/>
      <c r="D52" s="225"/>
    </row>
    <row r="53" spans="1:4" ht="12.95" customHeight="1">
      <c r="A53" s="46" t="s">
        <v>267</v>
      </c>
      <c r="B53" s="59" t="s">
        <v>268</v>
      </c>
      <c r="C53" s="121">
        <v>0.85</v>
      </c>
      <c r="D53" s="121">
        <v>0.85</v>
      </c>
    </row>
    <row r="54" spans="1:4" ht="12.95" customHeight="1">
      <c r="A54" s="223" t="s">
        <v>84</v>
      </c>
      <c r="B54" s="224"/>
      <c r="C54" s="224"/>
      <c r="D54" s="225"/>
    </row>
    <row r="55" spans="1:4" ht="12.95" customHeight="1">
      <c r="A55" s="46" t="s">
        <v>88</v>
      </c>
      <c r="B55" s="59" t="s">
        <v>37</v>
      </c>
      <c r="C55" s="86">
        <v>0.9</v>
      </c>
      <c r="D55" s="86">
        <v>0.9</v>
      </c>
    </row>
    <row r="56" spans="1:4" ht="12.95" customHeight="1">
      <c r="A56" s="101" t="s">
        <v>316</v>
      </c>
      <c r="B56" s="102" t="s">
        <v>315</v>
      </c>
      <c r="C56" s="95">
        <v>2.85</v>
      </c>
      <c r="D56" s="95">
        <v>2.85</v>
      </c>
    </row>
    <row r="57" spans="1:4" ht="12.95" customHeight="1">
      <c r="A57" s="76" t="s">
        <v>158</v>
      </c>
      <c r="B57" s="77" t="s">
        <v>159</v>
      </c>
      <c r="C57" s="86">
        <v>100</v>
      </c>
      <c r="D57" s="86">
        <v>100</v>
      </c>
    </row>
    <row r="58" spans="1:4" ht="12.95" customHeight="1">
      <c r="A58" s="223" t="s">
        <v>83</v>
      </c>
      <c r="B58" s="224"/>
      <c r="C58" s="224"/>
      <c r="D58" s="225"/>
    </row>
    <row r="59" spans="1:4" ht="12.95" customHeight="1">
      <c r="A59" s="46" t="s">
        <v>141</v>
      </c>
      <c r="B59" s="68" t="s">
        <v>142</v>
      </c>
      <c r="C59" s="63">
        <v>1</v>
      </c>
      <c r="D59" s="75">
        <v>1</v>
      </c>
    </row>
    <row r="60" spans="1:4" ht="12.95" customHeight="1">
      <c r="A60" s="227" t="s">
        <v>85</v>
      </c>
      <c r="B60" s="228"/>
      <c r="C60" s="228"/>
      <c r="D60" s="229"/>
    </row>
    <row r="61" spans="1:4" ht="12.95" customHeight="1">
      <c r="A61" s="46" t="s">
        <v>107</v>
      </c>
      <c r="B61" s="68" t="s">
        <v>108</v>
      </c>
      <c r="C61" s="63" t="s">
        <v>109</v>
      </c>
      <c r="D61" s="63" t="s">
        <v>109</v>
      </c>
    </row>
    <row r="62" spans="1:4" ht="13.5" customHeight="1">
      <c r="A62" s="74" t="s">
        <v>41</v>
      </c>
      <c r="B62" s="74" t="s">
        <v>20</v>
      </c>
      <c r="C62" s="74" t="s">
        <v>93</v>
      </c>
      <c r="D62" s="74" t="s">
        <v>19</v>
      </c>
    </row>
    <row r="63" spans="1:4" ht="13.5" customHeight="1">
      <c r="A63" s="230" t="s">
        <v>29</v>
      </c>
      <c r="B63" s="231"/>
      <c r="C63" s="231"/>
      <c r="D63" s="232"/>
    </row>
    <row r="64" spans="1:4" ht="13.5" customHeight="1">
      <c r="A64" s="131" t="s">
        <v>313</v>
      </c>
      <c r="B64" s="132" t="s">
        <v>314</v>
      </c>
      <c r="C64" s="121">
        <v>1</v>
      </c>
      <c r="D64" s="121">
        <v>1</v>
      </c>
    </row>
    <row r="65" spans="1:4">
      <c r="A65" s="223" t="s">
        <v>84</v>
      </c>
      <c r="B65" s="224"/>
      <c r="C65" s="224"/>
      <c r="D65" s="225"/>
    </row>
    <row r="66" spans="1:4">
      <c r="A66" s="101" t="s">
        <v>244</v>
      </c>
      <c r="B66" s="102" t="s">
        <v>245</v>
      </c>
      <c r="C66" s="94">
        <v>1.85</v>
      </c>
      <c r="D66" s="94">
        <v>1.86</v>
      </c>
    </row>
  </sheetData>
  <mergeCells count="15">
    <mergeCell ref="A65:D65"/>
    <mergeCell ref="A12:D12"/>
    <mergeCell ref="A49:D49"/>
    <mergeCell ref="A52:D52"/>
    <mergeCell ref="A1:D1"/>
    <mergeCell ref="A3:D3"/>
    <mergeCell ref="A26:D26"/>
    <mergeCell ref="A31:D31"/>
    <mergeCell ref="A23:D23"/>
    <mergeCell ref="A9:D9"/>
    <mergeCell ref="A60:D60"/>
    <mergeCell ref="A54:D54"/>
    <mergeCell ref="A58:D58"/>
    <mergeCell ref="A16:D16"/>
    <mergeCell ref="A63:D6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1"/>
  <sheetViews>
    <sheetView workbookViewId="0">
      <selection activeCell="E15" sqref="E1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3" t="s">
        <v>0</v>
      </c>
      <c r="C1" s="233"/>
      <c r="D1" s="233"/>
      <c r="E1" s="233"/>
      <c r="F1" s="136"/>
      <c r="H1" s="137"/>
      <c r="I1" s="137"/>
    </row>
    <row r="2" spans="1:9" ht="18" customHeight="1">
      <c r="B2" s="233" t="s">
        <v>332</v>
      </c>
      <c r="C2" s="233"/>
      <c r="D2" s="233"/>
      <c r="E2" s="233"/>
      <c r="F2" s="233"/>
      <c r="H2" s="137"/>
      <c r="I2" s="137"/>
    </row>
    <row r="3" spans="1:9" ht="18" customHeight="1">
      <c r="B3" s="135" t="s">
        <v>317</v>
      </c>
      <c r="C3" s="138"/>
      <c r="D3" s="139"/>
      <c r="E3" s="136"/>
      <c r="F3" s="136"/>
      <c r="H3" s="137"/>
      <c r="I3" s="137"/>
    </row>
    <row r="4" spans="1:9" ht="18" customHeight="1">
      <c r="B4" s="135"/>
      <c r="C4" s="138"/>
      <c r="D4" s="139"/>
      <c r="E4" s="136"/>
      <c r="F4" s="136"/>
      <c r="H4" s="137"/>
      <c r="I4" s="137"/>
    </row>
    <row r="5" spans="1:9" ht="18" customHeight="1">
      <c r="B5" s="135"/>
      <c r="C5" s="138"/>
      <c r="D5" s="139"/>
      <c r="E5" s="136"/>
      <c r="F5" s="136"/>
      <c r="H5" s="137"/>
      <c r="I5" s="137"/>
    </row>
    <row r="6" spans="1:9">
      <c r="A6" s="127"/>
      <c r="B6" s="127"/>
      <c r="D6" s="140"/>
      <c r="E6" s="141"/>
      <c r="F6" s="141"/>
    </row>
    <row r="7" spans="1:9" ht="18.75">
      <c r="A7" s="127"/>
      <c r="B7" s="142" t="s">
        <v>318</v>
      </c>
      <c r="C7" s="143"/>
      <c r="D7" s="144"/>
      <c r="E7" s="145"/>
      <c r="F7" s="146"/>
    </row>
    <row r="8" spans="1:9" ht="31.5">
      <c r="A8" s="127"/>
      <c r="B8" s="147" t="s">
        <v>41</v>
      </c>
      <c r="C8" s="148" t="s">
        <v>20</v>
      </c>
      <c r="D8" s="149" t="s">
        <v>319</v>
      </c>
      <c r="E8" s="150" t="s">
        <v>320</v>
      </c>
      <c r="F8" s="150" t="s">
        <v>321</v>
      </c>
    </row>
    <row r="9" spans="1:9">
      <c r="A9" s="127"/>
      <c r="B9" s="234" t="s">
        <v>29</v>
      </c>
      <c r="C9" s="235"/>
      <c r="D9" s="235"/>
      <c r="E9" s="235"/>
      <c r="F9" s="236"/>
    </row>
    <row r="10" spans="1:9" ht="17.100000000000001" customHeight="1">
      <c r="A10" s="151"/>
      <c r="B10" s="152" t="s">
        <v>322</v>
      </c>
      <c r="C10" s="152" t="s">
        <v>296</v>
      </c>
      <c r="D10" s="153">
        <v>6</v>
      </c>
      <c r="E10" s="152">
        <v>2000000</v>
      </c>
      <c r="F10" s="152">
        <v>3470000</v>
      </c>
    </row>
    <row r="11" spans="1:9">
      <c r="A11" s="151"/>
      <c r="B11" s="154" t="s">
        <v>323</v>
      </c>
      <c r="C11" s="155"/>
      <c r="D11" s="153">
        <f>SUM(D10)</f>
        <v>6</v>
      </c>
      <c r="E11" s="152">
        <f>SUM(E10)</f>
        <v>2000000</v>
      </c>
      <c r="F11" s="152">
        <f>SUM(F10)</f>
        <v>3470000</v>
      </c>
    </row>
    <row r="12" spans="1:9">
      <c r="A12" s="151"/>
      <c r="B12" s="237" t="s">
        <v>40</v>
      </c>
      <c r="C12" s="238"/>
      <c r="D12" s="153">
        <f>D11</f>
        <v>6</v>
      </c>
      <c r="E12" s="152">
        <f>E11</f>
        <v>2000000</v>
      </c>
      <c r="F12" s="152">
        <f>F11</f>
        <v>3470000</v>
      </c>
    </row>
    <row r="13" spans="1:9">
      <c r="A13" s="156"/>
      <c r="B13" s="156"/>
      <c r="C13" s="151"/>
    </row>
    <row r="14" spans="1:9">
      <c r="A14" s="156"/>
      <c r="B14" s="156"/>
      <c r="C14" s="151"/>
    </row>
    <row r="15" spans="1:9">
      <c r="A15" s="156"/>
      <c r="B15" s="156"/>
      <c r="C15" s="151"/>
    </row>
    <row r="16" spans="1:9">
      <c r="A16" s="156"/>
      <c r="B16" s="156"/>
      <c r="C16" s="151"/>
    </row>
    <row r="17" spans="1:3">
      <c r="A17" s="156"/>
      <c r="B17" s="156"/>
      <c r="C17" s="151"/>
    </row>
    <row r="18" spans="1:3">
      <c r="A18" s="156"/>
      <c r="B18" s="156"/>
      <c r="C18" s="151"/>
    </row>
    <row r="19" spans="1:3">
      <c r="A19" s="156"/>
      <c r="B19" s="156"/>
      <c r="C19" s="151"/>
    </row>
    <row r="20" spans="1:3">
      <c r="A20" s="156"/>
      <c r="B20" s="156"/>
      <c r="C20" s="151"/>
    </row>
    <row r="21" spans="1:3">
      <c r="A21" s="156"/>
      <c r="B21" s="156"/>
      <c r="C21" s="151"/>
    </row>
    <row r="22" spans="1:3">
      <c r="A22" s="156"/>
      <c r="B22" s="156"/>
      <c r="C22" s="151"/>
    </row>
    <row r="23" spans="1:3">
      <c r="A23" s="156"/>
      <c r="B23" s="156"/>
      <c r="C23" s="151"/>
    </row>
    <row r="24" spans="1:3">
      <c r="A24" s="156"/>
      <c r="B24" s="156"/>
      <c r="C24" s="151"/>
    </row>
    <row r="25" spans="1:3">
      <c r="A25" s="156"/>
      <c r="B25" s="156"/>
      <c r="C25" s="151"/>
    </row>
    <row r="26" spans="1:3">
      <c r="A26" s="156"/>
      <c r="B26" s="156"/>
      <c r="C26" s="151"/>
    </row>
    <row r="27" spans="1:3">
      <c r="A27" s="156"/>
      <c r="B27" s="156"/>
      <c r="C27" s="151"/>
    </row>
    <row r="28" spans="1:3">
      <c r="A28" s="156"/>
      <c r="B28" s="156"/>
      <c r="C28" s="151"/>
    </row>
    <row r="29" spans="1:3">
      <c r="A29" s="156"/>
      <c r="B29" s="156"/>
      <c r="C29" s="151"/>
    </row>
    <row r="30" spans="1:3">
      <c r="A30" s="156"/>
      <c r="B30" s="156"/>
      <c r="C30" s="151"/>
    </row>
    <row r="31" spans="1:3">
      <c r="A31" s="156"/>
      <c r="B31" s="156"/>
      <c r="C31" s="151"/>
    </row>
    <row r="32" spans="1:3">
      <c r="A32" s="156"/>
      <c r="B32" s="156"/>
      <c r="C32" s="151"/>
    </row>
    <row r="33" spans="1:3">
      <c r="A33" s="156"/>
      <c r="B33" s="156"/>
      <c r="C33" s="151"/>
    </row>
    <row r="34" spans="1:3">
      <c r="A34" s="156"/>
      <c r="B34" s="156"/>
      <c r="C34" s="151"/>
    </row>
    <row r="35" spans="1:3">
      <c r="A35" s="156"/>
      <c r="B35" s="156"/>
      <c r="C35" s="151"/>
    </row>
    <row r="36" spans="1:3">
      <c r="A36" s="156"/>
      <c r="B36" s="156"/>
      <c r="C36" s="151"/>
    </row>
    <row r="37" spans="1:3">
      <c r="A37" s="156"/>
      <c r="B37" s="156"/>
      <c r="C37" s="151"/>
    </row>
    <row r="38" spans="1:3">
      <c r="A38" s="156"/>
      <c r="B38" s="156"/>
      <c r="C38" s="151"/>
    </row>
    <row r="39" spans="1:3">
      <c r="A39" s="156"/>
      <c r="B39" s="156"/>
      <c r="C39" s="151"/>
    </row>
    <row r="40" spans="1:3">
      <c r="A40" s="156"/>
      <c r="B40" s="156"/>
      <c r="C40" s="151"/>
    </row>
    <row r="41" spans="1:3">
      <c r="A41" s="156"/>
      <c r="B41" s="156"/>
      <c r="C41" s="151"/>
    </row>
    <row r="42" spans="1:3">
      <c r="A42" s="156"/>
      <c r="B42" s="156"/>
      <c r="C42" s="151"/>
    </row>
    <row r="43" spans="1:3">
      <c r="A43" s="156"/>
      <c r="B43" s="156"/>
      <c r="C43" s="151"/>
    </row>
    <row r="44" spans="1:3">
      <c r="A44" s="156"/>
      <c r="B44" s="156"/>
      <c r="C44" s="151"/>
    </row>
    <row r="45" spans="1:3">
      <c r="A45" s="156"/>
      <c r="B45" s="156"/>
      <c r="C45" s="151"/>
    </row>
    <row r="46" spans="1:3">
      <c r="A46" s="156"/>
      <c r="B46" s="156"/>
      <c r="C46" s="151"/>
    </row>
    <row r="47" spans="1:3">
      <c r="A47" s="156"/>
      <c r="B47" s="156"/>
      <c r="C47" s="151"/>
    </row>
    <row r="48" spans="1:3">
      <c r="A48" s="156"/>
      <c r="B48" s="156"/>
      <c r="C48" s="151"/>
    </row>
    <row r="49" spans="1:3">
      <c r="A49" s="156"/>
      <c r="B49" s="156"/>
      <c r="C49" s="151"/>
    </row>
    <row r="50" spans="1:3">
      <c r="A50" s="156"/>
      <c r="B50" s="156"/>
      <c r="C50" s="151"/>
    </row>
    <row r="51" spans="1:3">
      <c r="A51" s="156"/>
      <c r="B51" s="156"/>
      <c r="C51" s="151"/>
    </row>
    <row r="52" spans="1:3">
      <c r="A52" s="156"/>
      <c r="B52" s="156"/>
      <c r="C52" s="151"/>
    </row>
    <row r="53" spans="1:3">
      <c r="A53" s="156"/>
      <c r="B53" s="156"/>
      <c r="C53" s="151"/>
    </row>
    <row r="54" spans="1:3">
      <c r="A54" s="156"/>
      <c r="B54" s="156"/>
      <c r="C54" s="151"/>
    </row>
    <row r="55" spans="1:3">
      <c r="A55" s="156"/>
      <c r="B55" s="156"/>
      <c r="C55" s="151"/>
    </row>
    <row r="56" spans="1:3">
      <c r="A56" s="156"/>
      <c r="B56" s="156"/>
      <c r="C56" s="151"/>
    </row>
    <row r="57" spans="1:3">
      <c r="A57" s="156"/>
      <c r="B57" s="156"/>
      <c r="C57" s="151"/>
    </row>
    <row r="58" spans="1:3">
      <c r="A58" s="156"/>
      <c r="B58" s="156"/>
      <c r="C58" s="151"/>
    </row>
    <row r="59" spans="1:3">
      <c r="A59" s="156"/>
      <c r="B59" s="156"/>
      <c r="C59" s="151"/>
    </row>
    <row r="60" spans="1:3">
      <c r="A60" s="156"/>
      <c r="B60" s="156"/>
      <c r="C60" s="151"/>
    </row>
    <row r="61" spans="1:3">
      <c r="A61" s="156"/>
      <c r="B61" s="156"/>
      <c r="C61" s="151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topLeftCell="A4" zoomScale="120" zoomScaleNormal="120" workbookViewId="0">
      <selection activeCell="M12" sqref="M1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7" t="s">
        <v>0</v>
      </c>
      <c r="C1" s="258"/>
      <c r="D1" s="259"/>
      <c r="E1" s="6"/>
      <c r="F1" s="10"/>
      <c r="G1" s="10"/>
      <c r="H1" s="10"/>
      <c r="I1" s="10"/>
    </row>
    <row r="2" spans="1:9" ht="10.5" customHeight="1">
      <c r="B2" s="260"/>
      <c r="C2" s="261"/>
      <c r="D2" s="262"/>
      <c r="E2" s="6"/>
      <c r="F2" s="10"/>
      <c r="G2" s="10"/>
      <c r="H2" s="10"/>
      <c r="I2" s="10"/>
    </row>
    <row r="3" spans="1:9" ht="18" customHeight="1">
      <c r="B3" s="105" t="s">
        <v>326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5" t="s">
        <v>327</v>
      </c>
      <c r="C4" s="276"/>
      <c r="D4" s="276"/>
      <c r="E4" s="276"/>
      <c r="F4" s="276"/>
      <c r="G4" s="276"/>
      <c r="H4" s="276"/>
      <c r="I4" s="277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18" customHeight="1">
      <c r="A7" s="106"/>
      <c r="B7" s="111" t="s">
        <v>44</v>
      </c>
      <c r="C7" s="112" t="s">
        <v>280</v>
      </c>
      <c r="D7" s="113">
        <v>0.2</v>
      </c>
      <c r="E7" s="113">
        <v>0.19</v>
      </c>
      <c r="F7" s="113">
        <v>0.2</v>
      </c>
      <c r="G7" s="114">
        <v>22</v>
      </c>
      <c r="H7" s="114">
        <v>232536663</v>
      </c>
      <c r="I7" s="114">
        <v>45507332.600000001</v>
      </c>
    </row>
    <row r="8" spans="1:9" ht="18" customHeight="1">
      <c r="A8" s="106"/>
      <c r="B8" s="115" t="s">
        <v>291</v>
      </c>
      <c r="C8" s="256"/>
      <c r="D8" s="244"/>
      <c r="E8" s="244"/>
      <c r="F8" s="243"/>
      <c r="G8" s="116">
        <f>SUM(G7:G7)</f>
        <v>22</v>
      </c>
      <c r="H8" s="116">
        <f>SUM(H7:H7)</f>
        <v>232536663</v>
      </c>
      <c r="I8" s="116">
        <f>SUM(I7:I7)</f>
        <v>45507332.600000001</v>
      </c>
    </row>
    <row r="9" spans="1:9" ht="18" customHeight="1">
      <c r="A9" s="106"/>
      <c r="B9" s="117" t="s">
        <v>292</v>
      </c>
      <c r="C9" s="281"/>
      <c r="D9" s="282"/>
      <c r="E9" s="282"/>
      <c r="F9" s="283"/>
      <c r="G9" s="118">
        <f>G8</f>
        <v>22</v>
      </c>
      <c r="H9" s="118">
        <f t="shared" ref="H9:I9" si="0">H8</f>
        <v>232536663</v>
      </c>
      <c r="I9" s="118">
        <f t="shared" si="0"/>
        <v>45507332.600000001</v>
      </c>
    </row>
    <row r="10" spans="1:9" ht="18" customHeight="1">
      <c r="B10" s="272" t="s">
        <v>129</v>
      </c>
      <c r="C10" s="273"/>
      <c r="D10" s="273"/>
      <c r="E10" s="273"/>
      <c r="F10" s="273"/>
      <c r="G10" s="273"/>
      <c r="H10" s="273"/>
      <c r="I10" s="273"/>
    </row>
    <row r="11" spans="1:9" ht="18" customHeight="1">
      <c r="B11" s="263" t="s">
        <v>15</v>
      </c>
      <c r="C11" s="264"/>
      <c r="D11" s="265"/>
      <c r="E11" s="263" t="s">
        <v>20</v>
      </c>
      <c r="F11" s="265"/>
      <c r="G11" s="274" t="s">
        <v>45</v>
      </c>
      <c r="H11" s="264"/>
      <c r="I11" s="265"/>
    </row>
    <row r="12" spans="1:9" ht="12.95" customHeight="1">
      <c r="B12" s="270" t="s">
        <v>29</v>
      </c>
      <c r="C12" s="213"/>
      <c r="D12" s="213"/>
      <c r="E12" s="213"/>
      <c r="F12" s="213"/>
      <c r="G12" s="213"/>
      <c r="H12" s="213"/>
      <c r="I12" s="271"/>
    </row>
    <row r="13" spans="1:9" ht="12.95" customHeight="1">
      <c r="B13" s="255" t="s">
        <v>289</v>
      </c>
      <c r="C13" s="240"/>
      <c r="D13" s="241"/>
      <c r="E13" s="256" t="s">
        <v>290</v>
      </c>
      <c r="F13" s="243"/>
      <c r="G13" s="256" t="s">
        <v>72</v>
      </c>
      <c r="H13" s="244"/>
      <c r="I13" s="243"/>
    </row>
    <row r="14" spans="1:9" ht="12.95" customHeight="1">
      <c r="B14" s="266" t="s">
        <v>219</v>
      </c>
      <c r="C14" s="240"/>
      <c r="D14" s="267"/>
      <c r="E14" s="268" t="s">
        <v>218</v>
      </c>
      <c r="F14" s="269"/>
      <c r="G14" s="268">
        <v>3</v>
      </c>
      <c r="H14" s="244"/>
      <c r="I14" s="269"/>
    </row>
    <row r="15" spans="1:9" ht="12.95" customHeight="1">
      <c r="B15" s="270" t="s">
        <v>84</v>
      </c>
      <c r="C15" s="213"/>
      <c r="D15" s="213"/>
      <c r="E15" s="213"/>
      <c r="F15" s="213"/>
      <c r="G15" s="213"/>
      <c r="H15" s="213"/>
      <c r="I15" s="271"/>
    </row>
    <row r="16" spans="1:9" ht="12.95" customHeight="1">
      <c r="B16" s="255" t="s">
        <v>293</v>
      </c>
      <c r="C16" s="240"/>
      <c r="D16" s="241"/>
      <c r="E16" s="256" t="s">
        <v>294</v>
      </c>
      <c r="F16" s="243"/>
      <c r="G16" s="256">
        <v>2.5</v>
      </c>
      <c r="H16" s="244"/>
      <c r="I16" s="243"/>
    </row>
    <row r="17" spans="2:9" ht="12.95" customHeight="1">
      <c r="B17" s="284" t="s">
        <v>73</v>
      </c>
      <c r="C17" s="285"/>
      <c r="D17" s="285"/>
      <c r="E17" s="285"/>
      <c r="F17" s="285"/>
      <c r="G17" s="285"/>
      <c r="H17" s="285"/>
      <c r="I17" s="286"/>
    </row>
    <row r="18" spans="2:9" ht="12.95" customHeight="1">
      <c r="B18" s="287" t="s">
        <v>309</v>
      </c>
      <c r="C18" s="240"/>
      <c r="D18" s="288"/>
      <c r="E18" s="289" t="s">
        <v>310</v>
      </c>
      <c r="F18" s="290"/>
      <c r="G18" s="289">
        <v>10</v>
      </c>
      <c r="H18" s="244"/>
      <c r="I18" s="290"/>
    </row>
    <row r="19" spans="2:9" ht="12.95" customHeight="1">
      <c r="B19" s="287" t="s">
        <v>113</v>
      </c>
      <c r="C19" s="240"/>
      <c r="D19" s="288"/>
      <c r="E19" s="289" t="s">
        <v>112</v>
      </c>
      <c r="F19" s="290"/>
      <c r="G19" s="289">
        <v>1</v>
      </c>
      <c r="H19" s="244"/>
      <c r="I19" s="290"/>
    </row>
    <row r="20" spans="2:9" ht="12.95" customHeight="1">
      <c r="B20" s="245" t="s">
        <v>116</v>
      </c>
      <c r="C20" s="246" t="s">
        <v>117</v>
      </c>
      <c r="D20" s="247"/>
      <c r="E20" s="248" t="s">
        <v>117</v>
      </c>
      <c r="F20" s="249"/>
      <c r="G20" s="248">
        <v>9.5</v>
      </c>
      <c r="H20" s="250"/>
      <c r="I20" s="249"/>
    </row>
    <row r="21" spans="2:9" ht="12.95" customHeight="1">
      <c r="B21" s="245" t="s">
        <v>122</v>
      </c>
      <c r="C21" s="246"/>
      <c r="D21" s="247"/>
      <c r="E21" s="248" t="s">
        <v>123</v>
      </c>
      <c r="F21" s="249"/>
      <c r="G21" s="248">
        <v>1</v>
      </c>
      <c r="H21" s="250"/>
      <c r="I21" s="249"/>
    </row>
    <row r="22" spans="2:9" ht="12.95" customHeight="1">
      <c r="B22" s="245" t="s">
        <v>143</v>
      </c>
      <c r="C22" s="246"/>
      <c r="D22" s="247"/>
      <c r="E22" s="248" t="s">
        <v>144</v>
      </c>
      <c r="F22" s="249"/>
      <c r="G22" s="248" t="s">
        <v>72</v>
      </c>
      <c r="H22" s="250"/>
      <c r="I22" s="249"/>
    </row>
    <row r="23" spans="2:9" ht="12.95" customHeight="1">
      <c r="B23" s="251" t="s">
        <v>94</v>
      </c>
      <c r="C23" s="252"/>
      <c r="D23" s="252"/>
      <c r="E23" s="252"/>
      <c r="F23" s="252"/>
      <c r="G23" s="252"/>
      <c r="H23" s="252"/>
      <c r="I23" s="253"/>
    </row>
    <row r="24" spans="2:9" ht="12.95" customHeight="1">
      <c r="B24" s="239" t="s">
        <v>258</v>
      </c>
      <c r="C24" s="240"/>
      <c r="D24" s="241"/>
      <c r="E24" s="242" t="s">
        <v>259</v>
      </c>
      <c r="F24" s="243"/>
      <c r="G24" s="242">
        <v>1</v>
      </c>
      <c r="H24" s="244"/>
      <c r="I24" s="243"/>
    </row>
    <row r="25" spans="2:9" ht="12.95" customHeight="1">
      <c r="B25" s="239" t="s">
        <v>287</v>
      </c>
      <c r="C25" s="240"/>
      <c r="D25" s="241"/>
      <c r="E25" s="242" t="s">
        <v>288</v>
      </c>
      <c r="F25" s="243"/>
      <c r="G25" s="242" t="s">
        <v>72</v>
      </c>
      <c r="H25" s="244"/>
      <c r="I25" s="243"/>
    </row>
    <row r="26" spans="2:9" ht="12.95" customHeight="1">
      <c r="B26" s="239" t="s">
        <v>241</v>
      </c>
      <c r="C26" s="240"/>
      <c r="D26" s="241"/>
      <c r="E26" s="242" t="s">
        <v>240</v>
      </c>
      <c r="F26" s="243"/>
      <c r="G26" s="242">
        <v>0.5</v>
      </c>
      <c r="H26" s="244"/>
      <c r="I26" s="243"/>
    </row>
    <row r="27" spans="2:9" ht="12.95" customHeight="1">
      <c r="B27" s="245" t="s">
        <v>248</v>
      </c>
      <c r="C27" s="246"/>
      <c r="D27" s="247"/>
      <c r="E27" s="254" t="s">
        <v>249</v>
      </c>
      <c r="F27" s="254"/>
      <c r="G27" s="248" t="s">
        <v>72</v>
      </c>
      <c r="H27" s="250"/>
      <c r="I27" s="249"/>
    </row>
    <row r="28" spans="2:9" ht="12.95" customHeight="1">
      <c r="B28" s="245" t="s">
        <v>119</v>
      </c>
      <c r="C28" s="246"/>
      <c r="D28" s="247"/>
      <c r="E28" s="248" t="s">
        <v>118</v>
      </c>
      <c r="F28" s="249"/>
      <c r="G28" s="248" t="s">
        <v>72</v>
      </c>
      <c r="H28" s="250"/>
      <c r="I28" s="249"/>
    </row>
    <row r="29" spans="2:9" ht="25.5" customHeight="1"/>
    <row r="30" spans="2:9" ht="22.5"/>
  </sheetData>
  <mergeCells count="52"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E20:F20"/>
    <mergeCell ref="G20:I20"/>
    <mergeCell ref="B21:D21"/>
    <mergeCell ref="B20:D20"/>
    <mergeCell ref="B17:I17"/>
    <mergeCell ref="G22:I22"/>
    <mergeCell ref="B22:D22"/>
    <mergeCell ref="E22:F22"/>
    <mergeCell ref="E21:F21"/>
    <mergeCell ref="G21:I21"/>
    <mergeCell ref="B16:D16"/>
    <mergeCell ref="E16:F16"/>
    <mergeCell ref="G16:I1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  <mergeCell ref="B28:D28"/>
    <mergeCell ref="E28:F28"/>
    <mergeCell ref="G28:I2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97874-EF1B-4BAE-911A-8410508F2069}">
  <dimension ref="A1:I60"/>
  <sheetViews>
    <sheetView workbookViewId="0">
      <selection activeCell="B14" sqref="B14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3" t="s">
        <v>0</v>
      </c>
      <c r="C1" s="233"/>
      <c r="D1" s="233"/>
      <c r="E1" s="233"/>
      <c r="F1" s="136"/>
      <c r="H1" s="137"/>
      <c r="I1" s="137"/>
    </row>
    <row r="2" spans="1:9" ht="18" customHeight="1">
      <c r="B2" s="233" t="s">
        <v>332</v>
      </c>
      <c r="C2" s="233"/>
      <c r="D2" s="233"/>
      <c r="E2" s="233"/>
      <c r="F2" s="233"/>
      <c r="H2" s="137"/>
      <c r="I2" s="137"/>
    </row>
    <row r="3" spans="1:9" ht="18" customHeight="1">
      <c r="B3" s="135" t="s">
        <v>317</v>
      </c>
      <c r="C3" s="138"/>
      <c r="D3" s="139"/>
      <c r="E3" s="136"/>
      <c r="F3" s="136"/>
      <c r="H3" s="137"/>
      <c r="I3" s="137"/>
    </row>
    <row r="4" spans="1:9" ht="18" customHeight="1">
      <c r="B4" s="135"/>
      <c r="C4" s="138"/>
      <c r="D4" s="139"/>
      <c r="E4" s="136"/>
      <c r="F4" s="136"/>
      <c r="H4" s="137"/>
      <c r="I4" s="137"/>
    </row>
    <row r="5" spans="1:9" ht="25.5" customHeight="1">
      <c r="A5" s="156"/>
      <c r="B5" s="291" t="s">
        <v>333</v>
      </c>
      <c r="C5" s="292"/>
      <c r="D5" s="292"/>
      <c r="E5" s="292"/>
      <c r="F5" s="292"/>
    </row>
    <row r="6" spans="1:9" ht="17.25" customHeight="1">
      <c r="A6" s="156"/>
      <c r="B6" s="158" t="s">
        <v>41</v>
      </c>
      <c r="C6" s="159" t="s">
        <v>20</v>
      </c>
      <c r="D6" s="160" t="s">
        <v>319</v>
      </c>
      <c r="E6" s="161" t="s">
        <v>320</v>
      </c>
      <c r="F6" s="161" t="s">
        <v>321</v>
      </c>
    </row>
    <row r="7" spans="1:9" ht="17.25" customHeight="1">
      <c r="A7" s="156"/>
      <c r="B7" s="293" t="s">
        <v>29</v>
      </c>
      <c r="C7" s="294"/>
      <c r="D7" s="294"/>
      <c r="E7" s="294"/>
      <c r="F7" s="295"/>
    </row>
    <row r="8" spans="1:9" s="165" customFormat="1" ht="17.25" customHeight="1">
      <c r="A8" s="162"/>
      <c r="B8" s="163" t="s">
        <v>334</v>
      </c>
      <c r="C8" s="163" t="s">
        <v>280</v>
      </c>
      <c r="D8" s="164">
        <v>9</v>
      </c>
      <c r="E8" s="163">
        <v>100000000</v>
      </c>
      <c r="F8" s="163">
        <v>19000000</v>
      </c>
    </row>
    <row r="9" spans="1:9" ht="17.25" customHeight="1">
      <c r="A9" s="151"/>
      <c r="B9" s="154" t="s">
        <v>323</v>
      </c>
      <c r="C9" s="155"/>
      <c r="D9" s="164">
        <f>SUM(D8)</f>
        <v>9</v>
      </c>
      <c r="E9" s="163">
        <f>SUM(E8)</f>
        <v>100000000</v>
      </c>
      <c r="F9" s="163">
        <f>SUM(F8)</f>
        <v>19000000</v>
      </c>
    </row>
    <row r="10" spans="1:9" ht="17.25" customHeight="1">
      <c r="A10" s="156"/>
      <c r="B10" s="237" t="s">
        <v>40</v>
      </c>
      <c r="C10" s="238"/>
      <c r="D10" s="164">
        <f>D9</f>
        <v>9</v>
      </c>
      <c r="E10" s="163">
        <f>E9</f>
        <v>100000000</v>
      </c>
      <c r="F10" s="163">
        <f>F9</f>
        <v>19000000</v>
      </c>
    </row>
    <row r="11" spans="1:9" ht="25.5" customHeight="1">
      <c r="A11" s="156"/>
      <c r="B11" s="156"/>
      <c r="C11" s="151"/>
      <c r="E11" s="128"/>
      <c r="F11" s="128"/>
    </row>
    <row r="12" spans="1:9" ht="25.5" customHeight="1">
      <c r="A12" s="156"/>
      <c r="B12" s="156"/>
      <c r="C12" s="151"/>
    </row>
    <row r="13" spans="1:9">
      <c r="A13" s="156"/>
      <c r="B13" s="156"/>
      <c r="C13" s="151"/>
    </row>
    <row r="14" spans="1:9">
      <c r="A14" s="156"/>
      <c r="B14" s="156"/>
      <c r="C14" s="151"/>
    </row>
    <row r="15" spans="1:9">
      <c r="A15" s="156"/>
      <c r="B15" s="156"/>
      <c r="C15" s="151"/>
    </row>
    <row r="16" spans="1:9">
      <c r="A16" s="156"/>
      <c r="B16" s="156"/>
      <c r="C16" s="151"/>
    </row>
    <row r="17" spans="1:3">
      <c r="A17" s="156"/>
      <c r="B17" s="156"/>
      <c r="C17" s="151"/>
    </row>
    <row r="18" spans="1:3">
      <c r="A18" s="156"/>
      <c r="B18" s="156"/>
      <c r="C18" s="151"/>
    </row>
    <row r="19" spans="1:3">
      <c r="A19" s="156"/>
      <c r="B19" s="156"/>
      <c r="C19" s="151"/>
    </row>
    <row r="20" spans="1:3">
      <c r="A20" s="156"/>
      <c r="B20" s="156"/>
      <c r="C20" s="151"/>
    </row>
    <row r="21" spans="1:3">
      <c r="A21" s="156"/>
      <c r="B21" s="156"/>
      <c r="C21" s="151"/>
    </row>
    <row r="22" spans="1:3">
      <c r="A22" s="156"/>
      <c r="B22" s="156"/>
      <c r="C22" s="151"/>
    </row>
    <row r="23" spans="1:3">
      <c r="A23" s="156"/>
      <c r="B23" s="156"/>
      <c r="C23" s="151"/>
    </row>
    <row r="24" spans="1:3">
      <c r="A24" s="156"/>
      <c r="B24" s="156"/>
      <c r="C24" s="151"/>
    </row>
    <row r="25" spans="1:3">
      <c r="A25" s="156"/>
      <c r="B25" s="156"/>
      <c r="C25" s="151"/>
    </row>
    <row r="26" spans="1:3">
      <c r="A26" s="156"/>
      <c r="B26" s="156"/>
      <c r="C26" s="151"/>
    </row>
    <row r="27" spans="1:3">
      <c r="A27" s="156"/>
      <c r="B27" s="156"/>
      <c r="C27" s="151"/>
    </row>
    <row r="28" spans="1:3">
      <c r="A28" s="156"/>
      <c r="B28" s="156"/>
      <c r="C28" s="151"/>
    </row>
    <row r="29" spans="1:3">
      <c r="A29" s="156"/>
      <c r="B29" s="156"/>
      <c r="C29" s="151"/>
    </row>
    <row r="30" spans="1:3">
      <c r="A30" s="156"/>
      <c r="B30" s="156"/>
      <c r="C30" s="151"/>
    </row>
    <row r="31" spans="1:3">
      <c r="A31" s="156"/>
      <c r="B31" s="156"/>
      <c r="C31" s="151"/>
    </row>
    <row r="32" spans="1:3">
      <c r="A32" s="156"/>
      <c r="B32" s="156"/>
      <c r="C32" s="151"/>
    </row>
    <row r="33" spans="1:3">
      <c r="A33" s="156"/>
      <c r="B33" s="156"/>
      <c r="C33" s="151"/>
    </row>
    <row r="34" spans="1:3">
      <c r="A34" s="156"/>
      <c r="B34" s="156"/>
      <c r="C34" s="151"/>
    </row>
    <row r="35" spans="1:3">
      <c r="A35" s="156"/>
      <c r="B35" s="156"/>
      <c r="C35" s="151"/>
    </row>
    <row r="36" spans="1:3">
      <c r="A36" s="156"/>
      <c r="B36" s="156"/>
      <c r="C36" s="151"/>
    </row>
    <row r="37" spans="1:3">
      <c r="A37" s="156"/>
      <c r="B37" s="156"/>
      <c r="C37" s="151"/>
    </row>
    <row r="38" spans="1:3">
      <c r="A38" s="156"/>
      <c r="B38" s="156"/>
      <c r="C38" s="151"/>
    </row>
    <row r="39" spans="1:3">
      <c r="A39" s="156"/>
      <c r="B39" s="156"/>
      <c r="C39" s="151"/>
    </row>
    <row r="40" spans="1:3">
      <c r="A40" s="156"/>
      <c r="B40" s="156"/>
      <c r="C40" s="151"/>
    </row>
    <row r="41" spans="1:3">
      <c r="A41" s="156"/>
      <c r="B41" s="156"/>
      <c r="C41" s="151"/>
    </row>
    <row r="42" spans="1:3">
      <c r="A42" s="156"/>
      <c r="B42" s="156"/>
      <c r="C42" s="151"/>
    </row>
    <row r="43" spans="1:3">
      <c r="A43" s="156"/>
      <c r="B43" s="156"/>
      <c r="C43" s="151"/>
    </row>
    <row r="44" spans="1:3">
      <c r="A44" s="156"/>
      <c r="B44" s="156"/>
      <c r="C44" s="151"/>
    </row>
    <row r="45" spans="1:3">
      <c r="A45" s="156"/>
      <c r="B45" s="156"/>
      <c r="C45" s="151"/>
    </row>
    <row r="46" spans="1:3">
      <c r="A46" s="156"/>
      <c r="B46" s="156"/>
      <c r="C46" s="151"/>
    </row>
    <row r="47" spans="1:3">
      <c r="A47" s="156"/>
      <c r="B47" s="156"/>
      <c r="C47" s="151"/>
    </row>
    <row r="48" spans="1:3">
      <c r="A48" s="156"/>
      <c r="B48" s="156"/>
      <c r="C48" s="151"/>
    </row>
    <row r="49" spans="1:3">
      <c r="A49" s="156"/>
      <c r="B49" s="156"/>
      <c r="C49" s="151"/>
    </row>
    <row r="50" spans="1:3">
      <c r="A50" s="156"/>
      <c r="B50" s="156"/>
      <c r="C50" s="151"/>
    </row>
    <row r="51" spans="1:3">
      <c r="A51" s="156"/>
      <c r="B51" s="156"/>
      <c r="C51" s="151"/>
    </row>
    <row r="52" spans="1:3">
      <c r="A52" s="156"/>
      <c r="B52" s="156"/>
      <c r="C52" s="151"/>
    </row>
    <row r="53" spans="1:3">
      <c r="A53" s="156"/>
      <c r="B53" s="156"/>
      <c r="C53" s="151"/>
    </row>
    <row r="54" spans="1:3">
      <c r="A54" s="156"/>
      <c r="B54" s="156"/>
      <c r="C54" s="151"/>
    </row>
    <row r="55" spans="1:3">
      <c r="A55" s="156"/>
      <c r="B55" s="156"/>
      <c r="C55" s="151"/>
    </row>
    <row r="56" spans="1:3">
      <c r="A56" s="156"/>
      <c r="B56" s="156"/>
      <c r="C56" s="151"/>
    </row>
    <row r="57" spans="1:3">
      <c r="A57" s="156"/>
      <c r="B57" s="156"/>
      <c r="C57" s="151"/>
    </row>
    <row r="58" spans="1:3">
      <c r="A58" s="156"/>
      <c r="B58" s="156"/>
      <c r="C58" s="151"/>
    </row>
    <row r="59" spans="1:3">
      <c r="A59" s="156"/>
      <c r="B59" s="156"/>
      <c r="C59" s="151"/>
    </row>
    <row r="60" spans="1:3">
      <c r="A60" s="156"/>
      <c r="B60" s="156"/>
      <c r="C60" s="151"/>
    </row>
  </sheetData>
  <mergeCells count="5">
    <mergeCell ref="B10:C10"/>
    <mergeCell ref="B1:E1"/>
    <mergeCell ref="B2:F2"/>
    <mergeCell ref="B5:F5"/>
    <mergeCell ref="B7:F7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A11" sqref="A11:XFD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6" t="s">
        <v>0</v>
      </c>
      <c r="C1" s="296"/>
      <c r="D1" s="5"/>
      <c r="E1" s="5"/>
      <c r="F1" s="5"/>
    </row>
    <row r="2" spans="1:6" ht="27.95" customHeight="1">
      <c r="A2" s="4"/>
      <c r="B2" s="297" t="s">
        <v>326</v>
      </c>
      <c r="C2" s="297"/>
      <c r="D2" s="297"/>
      <c r="E2" s="297"/>
      <c r="F2" s="297"/>
    </row>
    <row r="3" spans="1:6" ht="42.75" customHeight="1">
      <c r="B3" s="275" t="s">
        <v>46</v>
      </c>
      <c r="C3" s="276"/>
      <c r="D3" s="276"/>
      <c r="E3" s="276"/>
      <c r="F3" s="27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57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2026-04-21T11:05:26Z</cp:lastPrinted>
  <dcterms:created xsi:type="dcterms:W3CDTF">2024-09-12T06:50:39Z</dcterms:created>
  <dcterms:modified xsi:type="dcterms:W3CDTF">2026-04-21T11:06:21Z</dcterms:modified>
</cp:coreProperties>
</file>